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D:\Projects\karate-manager-webapp\FiktaCloud\KA\"/>
    </mc:Choice>
  </mc:AlternateContent>
  <xr:revisionPtr revIDLastSave="0" documentId="13_ncr:1_{E706B8A3-C972-4498-BC38-94B949B319E4}" xr6:coauthVersionLast="47" xr6:coauthVersionMax="47" xr10:uidLastSave="{00000000-0000-0000-0000-000000000000}"/>
  <bookViews>
    <workbookView xWindow="-108" yWindow="-108" windowWidth="23256" windowHeight="12456" xr2:uid="{F5669052-1FE6-457D-B99F-AA22A8CFA907}"/>
  </bookViews>
  <sheets>
    <sheet name="Iscrizioni" sheetId="1" r:id="rId1"/>
    <sheet name="Dati" sheetId="2" r:id="rId2"/>
  </sheets>
  <definedNames>
    <definedName name="Anno_limite_under_15">Dati!$L$4</definedName>
    <definedName name="Quota_iscrizione_atleta">Dati!$L$1</definedName>
    <definedName name="Quota_iscrizione_squadra">Dati!$L$2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1" i="1" l="1"/>
  <c r="N89" i="1"/>
  <c r="N51" i="1"/>
  <c r="M51" i="1"/>
  <c r="L51" i="1"/>
  <c r="N49" i="1"/>
  <c r="M49" i="1"/>
  <c r="L49" i="1"/>
  <c r="N50" i="1"/>
  <c r="M50" i="1"/>
  <c r="L50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M91" i="1"/>
  <c r="L91" i="1"/>
  <c r="M89" i="1"/>
  <c r="L89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K91" i="1"/>
  <c r="K50" i="1" l="1"/>
  <c r="K49" i="1"/>
  <c r="I51" i="1" l="1"/>
  <c r="I50" i="1"/>
  <c r="I49" i="1"/>
  <c r="I90" i="1"/>
  <c r="I89" i="1"/>
  <c r="I91" i="1"/>
  <c r="K51" i="1"/>
  <c r="K77" i="1"/>
  <c r="A91" i="1"/>
  <c r="A90" i="1"/>
  <c r="A89" i="1"/>
  <c r="A51" i="1"/>
  <c r="A50" i="1"/>
  <c r="A49" i="1"/>
  <c r="J85" i="1"/>
  <c r="J84" i="1"/>
  <c r="K84" i="1" s="1"/>
  <c r="J83" i="1"/>
  <c r="J82" i="1"/>
  <c r="K82" i="1" s="1"/>
  <c r="I82" i="1"/>
  <c r="A82" i="1"/>
  <c r="J81" i="1"/>
  <c r="K81" i="1" s="1"/>
  <c r="J80" i="1"/>
  <c r="K80" i="1" s="1"/>
  <c r="I80" i="1"/>
  <c r="J79" i="1"/>
  <c r="I79" i="1" s="1"/>
  <c r="J78" i="1"/>
  <c r="I78" i="1" s="1"/>
  <c r="J77" i="1"/>
  <c r="A77" i="1" s="1"/>
  <c r="I77" i="1"/>
  <c r="J76" i="1"/>
  <c r="A76" i="1" s="1"/>
  <c r="I76" i="1"/>
  <c r="J75" i="1"/>
  <c r="K75" i="1" s="1"/>
  <c r="J74" i="1"/>
  <c r="K74" i="1" s="1"/>
  <c r="I74" i="1"/>
  <c r="J73" i="1"/>
  <c r="I73" i="1" s="1"/>
  <c r="J72" i="1"/>
  <c r="K72" i="1" s="1"/>
  <c r="I72" i="1"/>
  <c r="J71" i="1"/>
  <c r="I71" i="1" s="1"/>
  <c r="J70" i="1"/>
  <c r="A70" i="1" s="1"/>
  <c r="I70" i="1"/>
  <c r="J69" i="1"/>
  <c r="K69" i="1" s="1"/>
  <c r="J68" i="1"/>
  <c r="K68" i="1" s="1"/>
  <c r="J67" i="1"/>
  <c r="I67" i="1" s="1"/>
  <c r="J66" i="1"/>
  <c r="A66" i="1" s="1"/>
  <c r="I66" i="1"/>
  <c r="J65" i="1"/>
  <c r="K65" i="1" s="1"/>
  <c r="J64" i="1"/>
  <c r="K64" i="1" s="1"/>
  <c r="I64" i="1"/>
  <c r="J63" i="1"/>
  <c r="K63" i="1" s="1"/>
  <c r="J62" i="1"/>
  <c r="K62" i="1" s="1"/>
  <c r="I62" i="1"/>
  <c r="J61" i="1"/>
  <c r="K61" i="1" s="1"/>
  <c r="J60" i="1"/>
  <c r="K60" i="1" s="1"/>
  <c r="J59" i="1"/>
  <c r="I59" i="1" s="1"/>
  <c r="J58" i="1"/>
  <c r="J57" i="1"/>
  <c r="I57" i="1" s="1"/>
  <c r="J56" i="1"/>
  <c r="J55" i="1"/>
  <c r="K56" i="1" l="1"/>
  <c r="M90" i="1"/>
  <c r="L90" i="1"/>
  <c r="N90" i="1"/>
  <c r="I58" i="1"/>
  <c r="I56" i="1"/>
  <c r="A61" i="1"/>
  <c r="I61" i="1"/>
  <c r="A64" i="1"/>
  <c r="A72" i="1"/>
  <c r="A60" i="1"/>
  <c r="A65" i="1"/>
  <c r="I60" i="1"/>
  <c r="I65" i="1"/>
  <c r="A80" i="1"/>
  <c r="K76" i="1"/>
  <c r="A69" i="1"/>
  <c r="A81" i="1"/>
  <c r="I69" i="1"/>
  <c r="I81" i="1"/>
  <c r="K73" i="1"/>
  <c r="K57" i="1"/>
  <c r="A68" i="1"/>
  <c r="A73" i="1"/>
  <c r="K66" i="1"/>
  <c r="I68" i="1"/>
  <c r="K67" i="1"/>
  <c r="K58" i="1"/>
  <c r="K70" i="1"/>
  <c r="A62" i="1"/>
  <c r="A74" i="1"/>
  <c r="I84" i="1"/>
  <c r="K59" i="1"/>
  <c r="K71" i="1"/>
  <c r="A59" i="1"/>
  <c r="A63" i="1"/>
  <c r="A67" i="1"/>
  <c r="A71" i="1"/>
  <c r="A75" i="1"/>
  <c r="I63" i="1"/>
  <c r="I75" i="1"/>
  <c r="K89" i="1"/>
  <c r="I83" i="1"/>
  <c r="K83" i="1"/>
  <c r="I85" i="1"/>
  <c r="K85" i="1"/>
  <c r="K78" i="1"/>
  <c r="K79" i="1"/>
  <c r="J35" i="1"/>
  <c r="J34" i="1"/>
  <c r="J33" i="1"/>
  <c r="J32" i="1"/>
  <c r="J31" i="1"/>
  <c r="A31" i="1"/>
  <c r="J30" i="1"/>
  <c r="J29" i="1"/>
  <c r="J28" i="1"/>
  <c r="J27" i="1"/>
  <c r="J26" i="1"/>
  <c r="J38" i="1"/>
  <c r="J37" i="1"/>
  <c r="J36" i="1"/>
  <c r="J25" i="1"/>
  <c r="F5" i="1"/>
  <c r="K90" i="1" l="1"/>
  <c r="I38" i="1"/>
  <c r="K38" i="1"/>
  <c r="A35" i="1"/>
  <c r="K35" i="1"/>
  <c r="I35" i="1"/>
  <c r="K27" i="1"/>
  <c r="I27" i="1"/>
  <c r="I28" i="1"/>
  <c r="K28" i="1"/>
  <c r="I29" i="1"/>
  <c r="K29" i="1"/>
  <c r="K34" i="1"/>
  <c r="I34" i="1"/>
  <c r="I26" i="1"/>
  <c r="K26" i="1"/>
  <c r="A27" i="1"/>
  <c r="A28" i="1"/>
  <c r="I30" i="1"/>
  <c r="K30" i="1"/>
  <c r="K25" i="1"/>
  <c r="I25" i="1"/>
  <c r="I31" i="1"/>
  <c r="K31" i="1"/>
  <c r="K36" i="1"/>
  <c r="I36" i="1"/>
  <c r="A32" i="1"/>
  <c r="I32" i="1"/>
  <c r="K32" i="1"/>
  <c r="K37" i="1"/>
  <c r="I37" i="1"/>
  <c r="I33" i="1"/>
  <c r="K33" i="1"/>
  <c r="A33" i="1"/>
  <c r="A30" i="1"/>
  <c r="A34" i="1"/>
  <c r="A38" i="1"/>
  <c r="A29" i="1"/>
  <c r="A36" i="1"/>
  <c r="A37" i="1"/>
  <c r="A25" i="1"/>
  <c r="A26" i="1"/>
  <c r="J45" i="1" l="1"/>
  <c r="J44" i="1"/>
  <c r="J43" i="1"/>
  <c r="J42" i="1"/>
  <c r="J41" i="1"/>
  <c r="J40" i="1"/>
  <c r="J39" i="1"/>
  <c r="J24" i="1"/>
  <c r="J23" i="1"/>
  <c r="J22" i="1"/>
  <c r="J21" i="1"/>
  <c r="J20" i="1"/>
  <c r="J19" i="1"/>
  <c r="K19" i="1" s="1"/>
  <c r="J18" i="1"/>
  <c r="K18" i="1" s="1"/>
  <c r="J17" i="1"/>
  <c r="K17" i="1" s="1"/>
  <c r="J16" i="1"/>
  <c r="K16" i="1" s="1"/>
  <c r="J15" i="1"/>
  <c r="I20" i="1" l="1"/>
  <c r="K20" i="1"/>
  <c r="A22" i="1"/>
  <c r="K22" i="1"/>
  <c r="I22" i="1"/>
  <c r="A23" i="1"/>
  <c r="K23" i="1"/>
  <c r="I23" i="1"/>
  <c r="A41" i="1"/>
  <c r="I41" i="1"/>
  <c r="K41" i="1"/>
  <c r="A42" i="1"/>
  <c r="I42" i="1"/>
  <c r="K42" i="1"/>
  <c r="A21" i="1"/>
  <c r="K21" i="1"/>
  <c r="I21" i="1"/>
  <c r="A24" i="1"/>
  <c r="K24" i="1"/>
  <c r="I24" i="1"/>
  <c r="A39" i="1"/>
  <c r="I39" i="1"/>
  <c r="K39" i="1"/>
  <c r="A40" i="1"/>
  <c r="A45" i="1" s="1"/>
  <c r="I40" i="1"/>
  <c r="K40" i="1"/>
  <c r="A44" i="1"/>
  <c r="K44" i="1"/>
  <c r="I44" i="1"/>
  <c r="A43" i="1"/>
  <c r="I43" i="1"/>
  <c r="K43" i="1"/>
  <c r="I45" i="1"/>
  <c r="K45" i="1"/>
  <c r="I16" i="1"/>
  <c r="I7" i="1" s="1"/>
  <c r="A19" i="1"/>
  <c r="I19" i="1"/>
  <c r="A18" i="1"/>
  <c r="I18" i="1"/>
  <c r="A17" i="1"/>
  <c r="I17" i="1"/>
  <c r="A20" i="1"/>
  <c r="A16" i="1"/>
  <c r="A56" i="1" l="1"/>
  <c r="A57" i="1" s="1"/>
  <c r="A78" i="1"/>
  <c r="A79" i="1" s="1"/>
  <c r="A58" i="1" l="1"/>
  <c r="A83" i="1"/>
  <c r="A84" i="1" s="1"/>
  <c r="A85" i="1" l="1"/>
</calcChain>
</file>

<file path=xl/sharedStrings.xml><?xml version="1.0" encoding="utf-8"?>
<sst xmlns="http://schemas.openxmlformats.org/spreadsheetml/2006/main" count="120" uniqueCount="90">
  <si>
    <t>Modulo d'iscrizione</t>
  </si>
  <si>
    <t>1° Trofeo Alfieri - Città di Torino</t>
  </si>
  <si>
    <t>Per informazioni +39 347 730 5522</t>
  </si>
  <si>
    <t>Società:</t>
  </si>
  <si>
    <t>Riferente tecnico:</t>
  </si>
  <si>
    <t>Regione:</t>
  </si>
  <si>
    <t>Molise</t>
  </si>
  <si>
    <t>Indirizzo email:</t>
  </si>
  <si>
    <t>Telefono:</t>
  </si>
  <si>
    <t>+39 987 654 3210</t>
  </si>
  <si>
    <t>Nome</t>
  </si>
  <si>
    <t>Cognome</t>
  </si>
  <si>
    <t>Sesso</t>
  </si>
  <si>
    <t>Cintura</t>
  </si>
  <si>
    <t>Kumite</t>
  </si>
  <si>
    <t>M</t>
  </si>
  <si>
    <t>JIK</t>
  </si>
  <si>
    <t>Sì</t>
  </si>
  <si>
    <t>Gialla</t>
  </si>
  <si>
    <t>Giallo-arancio</t>
  </si>
  <si>
    <t>F</t>
  </si>
  <si>
    <t>Verde-blu</t>
  </si>
  <si>
    <t>JK</t>
  </si>
  <si>
    <t>Marchetto Braccino</t>
  </si>
  <si>
    <t>Kata ind.</t>
  </si>
  <si>
    <t>KIK</t>
  </si>
  <si>
    <t>Arancio</t>
  </si>
  <si>
    <t>Blu-marrone</t>
  </si>
  <si>
    <t>Bianca</t>
  </si>
  <si>
    <t>Bianco-gialla</t>
  </si>
  <si>
    <t>Arancio-verde</t>
  </si>
  <si>
    <t>Verde</t>
  </si>
  <si>
    <t>Blu</t>
  </si>
  <si>
    <t>Marrone</t>
  </si>
  <si>
    <t>Nera 1° dan</t>
  </si>
  <si>
    <t>Nera 2° dan</t>
  </si>
  <si>
    <t>Nera 3° dan</t>
  </si>
  <si>
    <t>Nera 4° dan</t>
  </si>
  <si>
    <t>Nera 5° dan</t>
  </si>
  <si>
    <t>Data nascita</t>
  </si>
  <si>
    <t>Si/no</t>
  </si>
  <si>
    <t>KataCoppie</t>
  </si>
  <si>
    <t>Bianca-gialla-arancio</t>
  </si>
  <si>
    <t xml:space="preserve"> Cintura</t>
  </si>
  <si>
    <t>Quota iscrizione squadra:</t>
  </si>
  <si>
    <t>Quota iscrizione atleta:</t>
  </si>
  <si>
    <t>Quota</t>
  </si>
  <si>
    <t xml:space="preserve">Quota </t>
  </si>
  <si>
    <t>Versare quota iscrizioni su IBAN</t>
  </si>
  <si>
    <t>Quota totale iscrizioni:</t>
  </si>
  <si>
    <t>IT52 M030 7502 200C C850 1110 661</t>
  </si>
  <si>
    <t>conto intestato a ASD Karate Alfieri</t>
  </si>
  <si>
    <t>Atleta 1</t>
  </si>
  <si>
    <t>Atleta 2</t>
  </si>
  <si>
    <t>-</t>
  </si>
  <si>
    <t>Mario</t>
  </si>
  <si>
    <t>Rossi</t>
  </si>
  <si>
    <t>ASD Prova</t>
  </si>
  <si>
    <t>mb@asdprova.it</t>
  </si>
  <si>
    <t>No</t>
  </si>
  <si>
    <t>Per la compilazione usare i menu a tendina</t>
  </si>
  <si>
    <t>Nr.</t>
  </si>
  <si>
    <t>Riserva (opzionale)</t>
  </si>
  <si>
    <t>Manca il nome</t>
  </si>
  <si>
    <t>Manca il cognome</t>
  </si>
  <si>
    <t>Errori:</t>
  </si>
  <si>
    <t>Manca il sesso</t>
  </si>
  <si>
    <t>Manca la data di nascita</t>
  </si>
  <si>
    <t>La data di nascita non è valida</t>
  </si>
  <si>
    <t>Manca la cintura</t>
  </si>
  <si>
    <t>Indicare se fa kata individuale</t>
  </si>
  <si>
    <t>Indicare se fa kumite</t>
  </si>
  <si>
    <t>Per aggiungere altri atleti, copiare l'intera ultima riga della tabella e inserirla prima di questa riga di testo</t>
  </si>
  <si>
    <t>Atleti UNDER  15 (nati dal 2011) - mattina</t>
  </si>
  <si>
    <t>Coppie di kata UNDER 15</t>
  </si>
  <si>
    <t>Atleti OVER  15 (nati fino al 2010) - pomeriggio</t>
  </si>
  <si>
    <t>Coppie di kata OVER 15</t>
  </si>
  <si>
    <t>Anno limite under 15:</t>
  </si>
  <si>
    <t>L'atleta non ha meno di 15 anni</t>
  </si>
  <si>
    <t>L'atleta ha meno di 15 anni</t>
  </si>
  <si>
    <t>Marina</t>
  </si>
  <si>
    <t>Marrone-nera</t>
  </si>
  <si>
    <t>Manca atleta 1</t>
  </si>
  <si>
    <t>Manca atleta 2</t>
  </si>
  <si>
    <t xml:space="preserve"> </t>
  </si>
  <si>
    <t>Un atleta appare più volte</t>
  </si>
  <si>
    <t>Cintura troppo alta</t>
  </si>
  <si>
    <t>Iscrizioni entro il 9 ottobre 2025</t>
  </si>
  <si>
    <t>Inviare modulo compilato a</t>
  </si>
  <si>
    <t>karatealfieri@gmail.com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</si>
</sst>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/mm\/yyyy"/>
    <numFmt numFmtId="165" formatCode="[$€-2]\ #,##0;[Red]\-[$€-2]\ #,##0"/>
    <numFmt numFmtId="166" formatCode="#,##0\ [$€-410];\-#,##0\ [$€-410]"/>
    <numFmt numFmtId="167" formatCode="#,##0\ [$€-410]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1F0C8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1" xfId="0" applyBorder="1"/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/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0" borderId="1" xfId="0" applyNumberFormat="1" applyBorder="1" applyAlignment="1">
      <alignment horizontal="left"/>
    </xf>
    <xf numFmtId="0" fontId="0" fillId="3" borderId="0" xfId="0" applyFill="1"/>
    <xf numFmtId="164" fontId="0" fillId="3" borderId="0" xfId="0" applyNumberFormat="1" applyFill="1" applyAlignment="1">
      <alignment horizontal="center"/>
    </xf>
    <xf numFmtId="165" fontId="0" fillId="0" borderId="0" xfId="0" applyNumberFormat="1"/>
    <xf numFmtId="167" fontId="0" fillId="2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left"/>
    </xf>
    <xf numFmtId="164" fontId="0" fillId="4" borderId="0" xfId="0" applyNumberFormat="1" applyFill="1"/>
    <xf numFmtId="164" fontId="0" fillId="4" borderId="0" xfId="0" applyNumberFormat="1" applyFill="1" applyAlignment="1">
      <alignment horizontal="center"/>
    </xf>
    <xf numFmtId="167" fontId="0" fillId="4" borderId="0" xfId="0" applyNumberFormat="1" applyFill="1" applyAlignment="1">
      <alignment horizontal="center"/>
    </xf>
    <xf numFmtId="0" fontId="0" fillId="2" borderId="0" xfId="0" applyFill="1" applyProtection="1">
      <protection locked="0"/>
    </xf>
    <xf numFmtId="0" fontId="0" fillId="3" borderId="0" xfId="0" applyFill="1" applyProtection="1">
      <protection locked="0"/>
    </xf>
    <xf numFmtId="49" fontId="0" fillId="2" borderId="0" xfId="0" quotePrefix="1" applyNumberFormat="1" applyFill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4" fontId="0" fillId="3" borderId="0" xfId="0" applyNumberFormat="1" applyFill="1" applyAlignment="1" applyProtection="1">
      <alignment horizontal="left"/>
      <protection locked="0"/>
    </xf>
    <xf numFmtId="164" fontId="0" fillId="3" borderId="0" xfId="0" applyNumberFormat="1" applyFill="1" applyProtection="1">
      <protection locked="0"/>
    </xf>
    <xf numFmtId="164" fontId="0" fillId="3" borderId="0" xfId="0" applyNumberFormat="1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164" fontId="0" fillId="2" borderId="0" xfId="0" applyNumberFormat="1" applyFill="1" applyAlignment="1" applyProtection="1">
      <alignment horizontal="left"/>
      <protection locked="0"/>
    </xf>
    <xf numFmtId="164" fontId="0" fillId="2" borderId="0" xfId="0" applyNumberFormat="1" applyFill="1" applyProtection="1">
      <protection locked="0"/>
    </xf>
    <xf numFmtId="164" fontId="0" fillId="2" borderId="0" xfId="0" applyNumberFormat="1" applyFill="1" applyAlignment="1" applyProtection="1">
      <alignment horizontal="center"/>
      <protection locked="0"/>
    </xf>
    <xf numFmtId="0" fontId="2" fillId="0" borderId="0" xfId="0" applyFont="1"/>
    <xf numFmtId="0" fontId="1" fillId="0" borderId="1" xfId="0" applyFont="1" applyBorder="1"/>
    <xf numFmtId="0" fontId="0" fillId="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3" fillId="0" borderId="0" xfId="0" applyFont="1"/>
    <xf numFmtId="164" fontId="0" fillId="0" borderId="0" xfId="0" applyNumberFormat="1" applyProtection="1">
      <protection locked="0"/>
    </xf>
    <xf numFmtId="166" fontId="1" fillId="0" borderId="0" xfId="0" applyNumberFormat="1" applyFont="1" applyAlignment="1">
      <alignment horizontal="center"/>
    </xf>
    <xf numFmtId="0" fontId="0" fillId="0" borderId="0" xfId="0" applyProtection="1">
      <protection locked="0"/>
    </xf>
    <xf numFmtId="0" fontId="0" fillId="2" borderId="0" xfId="0" applyFill="1" applyAlignment="1" applyProtection="1">
      <alignment horizontal="left"/>
      <protection locked="0"/>
    </xf>
    <xf numFmtId="164" fontId="0" fillId="2" borderId="0" xfId="0" applyNumberFormat="1" applyFill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0" fontId="0" fillId="0" borderId="1" xfId="0" applyBorder="1"/>
    <xf numFmtId="0" fontId="0" fillId="3" borderId="0" xfId="0" applyFill="1" applyAlignment="1" applyProtection="1">
      <alignment horizontal="left"/>
      <protection locked="0"/>
    </xf>
    <xf numFmtId="164" fontId="0" fillId="3" borderId="0" xfId="0" applyNumberFormat="1" applyFill="1" applyAlignment="1" applyProtection="1">
      <alignment horizontal="left"/>
      <protection locked="0"/>
    </xf>
    <xf numFmtId="167" fontId="0" fillId="2" borderId="0" xfId="0" applyNumberFormat="1" applyFill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center"/>
      <protection locked="0"/>
    </xf>
  </cellXfs>
  <cellStyles count="1">
    <cellStyle name="Normal" xfId="0" builtinId="0"/>
  </cellStyles>
  <dxfs count="11">
    <dxf>
      <font>
        <color theme="6" tint="0.59996337778862885"/>
      </font>
    </dxf>
    <dxf>
      <font>
        <color rgb="FF92D050"/>
      </font>
    </dxf>
    <dxf>
      <font>
        <color rgb="FFC00000"/>
      </font>
    </dxf>
    <dxf>
      <font>
        <color theme="6" tint="0.59996337778862885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colors>
    <mruColors>
      <color rgb="FFC1F0C8"/>
      <color rgb="FFFBFBFB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472439</xdr:colOff>
      <xdr:row>0</xdr:row>
      <xdr:rowOff>312420</xdr:rowOff>
    </xdr:from>
    <xdr:to>
      <xdr:col>10</xdr:col>
      <xdr:colOff>42349</xdr:colOff>
      <xdr:row>12</xdr:row>
      <xdr:rowOff>174644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10B0C-7AEE-7D2D-D2D7-9026B3CB5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 am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699" y="312420"/>
          <a:ext cx="1375850" cy="220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7D449B-4C24-49DC-94D5-E9F3EB790A91}" name="Sesso" displayName="Sesso" ref="A1:A3" totalsRowShown="0" headerRowDxfId="10">
  <autoFilter ref="A1:A3" xr:uid="{2E7D449B-4C24-49DC-94D5-E9F3EB790A91}"/>
  <tableColumns count="1">
    <tableColumn id="1" xr3:uid="{4AD76CD4-9561-4502-8491-2DB1596F9FA0}" name="Sesso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76CD6C-A03D-407F-ACE3-2BC0646379E4}" name="Cintura" displayName="Cintura" ref="C1:C17" totalsRowShown="0" headerRowDxfId="9">
  <autoFilter ref="C1:C17" xr:uid="{6076CD6C-A03D-407F-ACE3-2BC0646379E4}"/>
  <tableColumns count="1">
    <tableColumn id="1" xr3:uid="{E0B7113E-CC2A-4DB2-9EF6-75F662BA00A2}" name="Cintur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D0103F-9E73-4324-A62A-2B2D87B554D2}" name="Table3" displayName="Table3" ref="G1:G5" totalsRowShown="0" headerRowDxfId="8">
  <autoFilter ref="G1:G5" xr:uid="{A2D0103F-9E73-4324-A62A-2B2D87B554D2}"/>
  <tableColumns count="1">
    <tableColumn id="1" xr3:uid="{2346FDDD-1500-4A42-8ADF-159E011A8F82}" name="Kumit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198AC2-EAE5-4FD9-AADD-6C6510C3F6CC}" name="SiNo" displayName="SiNo" ref="E1:E3" totalsRowShown="0" headerRowDxfId="7" dataDxfId="6">
  <autoFilter ref="E1:E3" xr:uid="{7F198AC2-EAE5-4FD9-AADD-6C6510C3F6CC}"/>
  <tableColumns count="1">
    <tableColumn id="1" xr3:uid="{D269C0ED-F7DC-485C-88F5-1D6CA669282A}" name="Si/no" dataDxfId="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8913079-0C34-4E2C-B472-7D0A9520BC35}" name="KataCoppie" displayName="KataCoppie" ref="I1:I4" totalsRowShown="0" headerRowDxfId="4">
  <autoFilter ref="I1:I4" xr:uid="{C8913079-0C34-4E2C-B472-7D0A9520BC35}"/>
  <tableColumns count="1">
    <tableColumn id="1" xr3:uid="{6FA61A1F-3D66-4D7E-A345-D23F3AEBF0CB}" name="KataCoppi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8667D-380B-4479-AF7E-EBF7EFAD1631}">
  <dimension ref="A1:N91"/>
  <sheetViews>
    <sheetView tabSelected="1" zoomScaleNormal="100" workbookViewId="0">
      <selection activeCell="B58" sqref="B58"/>
    </sheetView>
  </sheetViews>
  <sheetFormatPr defaultRowHeight="14.4" x14ac:dyDescent="0.3"/>
  <cols>
    <col min="1" max="1" width="3.6640625" customWidth="1"/>
    <col min="2" max="2" width="19.33203125" customWidth="1"/>
    <col min="3" max="3" width="21.44140625" bestFit="1" customWidth="1"/>
    <col min="4" max="4" width="7.6640625" style="6" customWidth="1"/>
    <col min="5" max="5" width="12.6640625" style="9" customWidth="1"/>
    <col min="6" max="6" width="15.5546875" style="2" customWidth="1"/>
    <col min="7" max="7" width="9.33203125" style="4" bestFit="1" customWidth="1"/>
    <col min="8" max="8" width="8" style="4" customWidth="1"/>
    <col min="9" max="9" width="9" style="4" customWidth="1"/>
    <col min="10" max="10" width="8.88671875" hidden="1" customWidth="1"/>
    <col min="12" max="14" width="8.88671875" hidden="1" customWidth="1"/>
  </cols>
  <sheetData>
    <row r="1" spans="1:12" ht="25.8" x14ac:dyDescent="0.5">
      <c r="A1" s="35" t="s">
        <v>1</v>
      </c>
      <c r="B1" s="35"/>
    </row>
    <row r="2" spans="1:12" x14ac:dyDescent="0.3">
      <c r="A2" t="s">
        <v>0</v>
      </c>
      <c r="F2" s="9" t="s">
        <v>48</v>
      </c>
    </row>
    <row r="3" spans="1:12" x14ac:dyDescent="0.3">
      <c r="A3" t="s">
        <v>87</v>
      </c>
      <c r="F3" s="41" t="s">
        <v>50</v>
      </c>
    </row>
    <row r="4" spans="1:12" x14ac:dyDescent="0.3">
      <c r="A4" t="s">
        <v>2</v>
      </c>
      <c r="F4" s="2" t="s">
        <v>51</v>
      </c>
    </row>
    <row r="5" spans="1:12" x14ac:dyDescent="0.3">
      <c r="A5" t="s">
        <v>88</v>
      </c>
      <c r="C5" s="43" t="s">
        <v>89</v>
      </c>
      <c r="F5" s="2" t="str">
        <f>"Causale: Trofeo Alfieri "&amp;C7</f>
        <v>Causale: Trofeo Alfieri ASD Prova</v>
      </c>
    </row>
    <row r="7" spans="1:12" x14ac:dyDescent="0.3">
      <c r="A7" s="1" t="s">
        <v>3</v>
      </c>
      <c r="C7" s="24" t="s">
        <v>57</v>
      </c>
      <c r="F7" s="2" t="s">
        <v>49</v>
      </c>
      <c r="I7" s="42">
        <f>SUM(I15:I46)+SUM(I49:I51)+SUM(I55:I86)+SUM(I89:I91)</f>
        <v>0</v>
      </c>
    </row>
    <row r="8" spans="1:12" x14ac:dyDescent="0.3">
      <c r="A8" t="s">
        <v>5</v>
      </c>
      <c r="C8" s="25" t="s">
        <v>6</v>
      </c>
    </row>
    <row r="9" spans="1:12" x14ac:dyDescent="0.3">
      <c r="A9" t="s">
        <v>4</v>
      </c>
      <c r="C9" s="24" t="s">
        <v>23</v>
      </c>
    </row>
    <row r="10" spans="1:12" x14ac:dyDescent="0.3">
      <c r="A10" t="s">
        <v>7</v>
      </c>
      <c r="C10" s="25" t="s">
        <v>58</v>
      </c>
    </row>
    <row r="11" spans="1:12" x14ac:dyDescent="0.3">
      <c r="A11" t="s">
        <v>8</v>
      </c>
      <c r="C11" s="26" t="s">
        <v>9</v>
      </c>
      <c r="F11" s="2" t="s">
        <v>60</v>
      </c>
    </row>
    <row r="13" spans="1:12" x14ac:dyDescent="0.3">
      <c r="A13" s="1" t="s">
        <v>73</v>
      </c>
    </row>
    <row r="14" spans="1:12" x14ac:dyDescent="0.3">
      <c r="A14" s="7" t="s">
        <v>61</v>
      </c>
      <c r="B14" s="3" t="s">
        <v>10</v>
      </c>
      <c r="C14" s="3" t="s">
        <v>11</v>
      </c>
      <c r="D14" s="7" t="s">
        <v>12</v>
      </c>
      <c r="E14" s="12" t="s">
        <v>39</v>
      </c>
      <c r="F14" s="12" t="s">
        <v>43</v>
      </c>
      <c r="G14" s="5" t="s">
        <v>24</v>
      </c>
      <c r="H14" s="5" t="s">
        <v>14</v>
      </c>
      <c r="I14" s="5" t="s">
        <v>47</v>
      </c>
    </row>
    <row r="15" spans="1:12" x14ac:dyDescent="0.3">
      <c r="A15" s="37" t="s">
        <v>54</v>
      </c>
      <c r="B15" s="18" t="s">
        <v>55</v>
      </c>
      <c r="C15" s="18" t="s">
        <v>56</v>
      </c>
      <c r="D15" s="19" t="s">
        <v>15</v>
      </c>
      <c r="E15" s="20">
        <v>43830</v>
      </c>
      <c r="F15" s="21" t="s">
        <v>19</v>
      </c>
      <c r="G15" s="22" t="s">
        <v>17</v>
      </c>
      <c r="H15" s="22" t="s">
        <v>22</v>
      </c>
      <c r="I15" s="23" t="s">
        <v>54</v>
      </c>
      <c r="J15" t="str">
        <f>B15 &amp; " "&amp; C15</f>
        <v>Mario Rossi</v>
      </c>
    </row>
    <row r="16" spans="1:12" x14ac:dyDescent="0.3">
      <c r="A16" s="38" t="str">
        <f>IF(LEN(J16)&gt;=2,MAX(A$15:A15)+1,"")</f>
        <v/>
      </c>
      <c r="B16" s="25"/>
      <c r="C16" s="25"/>
      <c r="D16" s="27"/>
      <c r="E16" s="28"/>
      <c r="F16" s="29"/>
      <c r="G16" s="30"/>
      <c r="H16" s="30"/>
      <c r="I16" s="17" t="str">
        <f t="shared" ref="I16:I45" si="0">IF(LEN(J16)&gt;1,IF(AND(G16="No",H16="No"),0,Quota_iscrizione_atleta),"")</f>
        <v/>
      </c>
      <c r="J16" t="str">
        <f t="shared" ref="J16:J45" si="1">B16 &amp; " "&amp; C16</f>
        <v xml:space="preserve"> </v>
      </c>
      <c r="K16" s="40" t="str">
        <f>IF(LEN(J16)&lt;2,"",IF(LEN(D16)&lt;1,Dati!$N$4,IF(LEN(E16)&lt;1,Dati!$N$5,IF(NOT(ISNUMBER(YEAR(E16))),Dati!$N$6,IF(YEAR(E16)&lt;Anno_limite_under_15,Dati!$N$10,IF(LEN(F16)&lt;1,Dati!$N$7,IF(LEN(G16)&lt;1,Dati!$N$8,IF(LEN(H16)&lt;1,Dati!$N$9,"✓"))))))))</f>
        <v/>
      </c>
      <c r="L16" s="2" t="str">
        <f t="shared" ref="L16:L45" si="2">""&amp;F16</f>
        <v/>
      </c>
    </row>
    <row r="17" spans="1:12" x14ac:dyDescent="0.3">
      <c r="A17" s="39" t="str">
        <f>IF(LEN(J17)&gt;=2,MAX(A$15:A16)+1,"")</f>
        <v/>
      </c>
      <c r="B17" s="24"/>
      <c r="C17" s="24"/>
      <c r="D17" s="31"/>
      <c r="E17" s="32"/>
      <c r="F17" s="33"/>
      <c r="G17" s="34"/>
      <c r="H17" s="34"/>
      <c r="I17" s="16" t="str">
        <f t="shared" si="0"/>
        <v/>
      </c>
      <c r="J17" t="str">
        <f t="shared" si="1"/>
        <v xml:space="preserve"> </v>
      </c>
      <c r="K17" s="40" t="str">
        <f>IF(LEN(J17)&lt;2,"",IF(LEN(D17)&lt;1,Dati!$N$4,IF(LEN(E17)&lt;1,Dati!$N$5,IF(NOT(ISNUMBER(YEAR(E17))),Dati!$N$6,IF(YEAR(E17)&lt;Anno_limite_under_15,Dati!$N$10,IF(LEN(F17)&lt;1,Dati!$N$7,IF(LEN(G17)&lt;1,Dati!$N$8,IF(LEN(H17)&lt;1,Dati!$N$9,"✓"))))))))</f>
        <v/>
      </c>
      <c r="L17" s="2" t="str">
        <f t="shared" si="2"/>
        <v/>
      </c>
    </row>
    <row r="18" spans="1:12" x14ac:dyDescent="0.3">
      <c r="A18" s="38" t="str">
        <f>IF(LEN(J18)&gt;=2,MAX(A$15:A17)+1,"")</f>
        <v/>
      </c>
      <c r="B18" s="25"/>
      <c r="C18" s="25"/>
      <c r="D18" s="27"/>
      <c r="E18" s="28"/>
      <c r="F18" s="29"/>
      <c r="G18" s="30"/>
      <c r="H18" s="30"/>
      <c r="I18" s="17" t="str">
        <f t="shared" si="0"/>
        <v/>
      </c>
      <c r="J18" t="str">
        <f t="shared" si="1"/>
        <v xml:space="preserve"> </v>
      </c>
      <c r="K18" s="40" t="str">
        <f>IF(LEN(J18)&lt;2,"",IF(LEN(D18)&lt;1,Dati!$N$4,IF(LEN(E18)&lt;1,Dati!$N$5,IF(NOT(ISNUMBER(YEAR(E18))),Dati!$N$6,IF(YEAR(E18)&lt;Anno_limite_under_15,Dati!$N$10,IF(LEN(F18)&lt;1,Dati!$N$7,IF(LEN(G18)&lt;1,Dati!$N$8,IF(LEN(H18)&lt;1,Dati!$N$9,"✓"))))))))</f>
        <v/>
      </c>
      <c r="L18" s="2" t="str">
        <f t="shared" si="2"/>
        <v/>
      </c>
    </row>
    <row r="19" spans="1:12" x14ac:dyDescent="0.3">
      <c r="A19" s="39" t="str">
        <f>IF(LEN(J19)&gt;=2,MAX(A$15:A18)+1,"")</f>
        <v/>
      </c>
      <c r="B19" s="24"/>
      <c r="C19" s="24"/>
      <c r="D19" s="31"/>
      <c r="E19" s="32"/>
      <c r="F19" s="33"/>
      <c r="G19" s="34"/>
      <c r="H19" s="34"/>
      <c r="I19" s="16" t="str">
        <f t="shared" si="0"/>
        <v/>
      </c>
      <c r="J19" t="str">
        <f t="shared" si="1"/>
        <v xml:space="preserve"> </v>
      </c>
      <c r="K19" s="40" t="str">
        <f>IF(LEN(J19)&lt;2,"",IF(LEN(D19)&lt;1,Dati!$N$4,IF(LEN(E19)&lt;1,Dati!$N$5,IF(NOT(ISNUMBER(YEAR(E19))),Dati!$N$6,IF(YEAR(E19)&lt;Anno_limite_under_15,Dati!$N$10,IF(LEN(F19)&lt;1,Dati!$N$7,IF(LEN(G19)&lt;1,Dati!$N$8,IF(LEN(H19)&lt;1,Dati!$N$9,"✓"))))))))</f>
        <v/>
      </c>
      <c r="L19" s="2" t="str">
        <f t="shared" si="2"/>
        <v/>
      </c>
    </row>
    <row r="20" spans="1:12" x14ac:dyDescent="0.3">
      <c r="A20" s="38" t="str">
        <f>IF(LEN(J20)&gt;=2,MAX(A$15:A19)+1,"")</f>
        <v/>
      </c>
      <c r="B20" s="25"/>
      <c r="C20" s="25"/>
      <c r="D20" s="27"/>
      <c r="E20" s="28"/>
      <c r="F20" s="29"/>
      <c r="G20" s="30"/>
      <c r="H20" s="30"/>
      <c r="I20" s="17" t="str">
        <f t="shared" si="0"/>
        <v/>
      </c>
      <c r="J20" t="str">
        <f t="shared" si="1"/>
        <v xml:space="preserve"> </v>
      </c>
      <c r="K20" s="40" t="str">
        <f>IF(LEN(J20)&lt;2,"",IF(LEN(D20)&lt;1,Dati!$N$4,IF(LEN(E20)&lt;1,Dati!$N$5,IF(NOT(ISNUMBER(YEAR(E20))),Dati!$N$6,IF(YEAR(E20)&lt;Anno_limite_under_15,Dati!$N$10,IF(LEN(F20)&lt;1,Dati!$N$7,IF(LEN(G20)&lt;1,Dati!$N$8,IF(LEN(H20)&lt;1,Dati!$N$9,"✓"))))))))</f>
        <v/>
      </c>
      <c r="L20" s="2" t="str">
        <f t="shared" si="2"/>
        <v/>
      </c>
    </row>
    <row r="21" spans="1:12" x14ac:dyDescent="0.3">
      <c r="A21" s="39" t="str">
        <f>IF(LEN(J21)&gt;=2,MAX(A$15:A20)+1,"")</f>
        <v/>
      </c>
      <c r="B21" s="24"/>
      <c r="C21" s="24"/>
      <c r="D21" s="31"/>
      <c r="E21" s="32"/>
      <c r="F21" s="33"/>
      <c r="G21" s="34"/>
      <c r="H21" s="34"/>
      <c r="I21" s="16" t="str">
        <f t="shared" si="0"/>
        <v/>
      </c>
      <c r="J21" t="str">
        <f t="shared" si="1"/>
        <v xml:space="preserve"> </v>
      </c>
      <c r="K21" s="40" t="str">
        <f>IF(LEN(J21)&lt;2,"",IF(LEN(D21)&lt;1,Dati!$N$4,IF(LEN(E21)&lt;1,Dati!$N$5,IF(NOT(ISNUMBER(YEAR(E21))),Dati!$N$6,IF(YEAR(E21)&lt;Anno_limite_under_15,Dati!$N$10,IF(LEN(F21)&lt;1,Dati!$N$7,IF(LEN(G21)&lt;1,Dati!$N$8,IF(LEN(H21)&lt;1,Dati!$N$9,"✓"))))))))</f>
        <v/>
      </c>
      <c r="L21" s="2" t="str">
        <f t="shared" si="2"/>
        <v/>
      </c>
    </row>
    <row r="22" spans="1:12" x14ac:dyDescent="0.3">
      <c r="A22" s="38" t="str">
        <f>IF(LEN(J22)&gt;=2,MAX(A$15:A21)+1,"")</f>
        <v/>
      </c>
      <c r="B22" s="25"/>
      <c r="C22" s="25"/>
      <c r="D22" s="27"/>
      <c r="E22" s="28"/>
      <c r="F22" s="29"/>
      <c r="G22" s="30"/>
      <c r="H22" s="30"/>
      <c r="I22" s="17" t="str">
        <f t="shared" si="0"/>
        <v/>
      </c>
      <c r="J22" t="str">
        <f t="shared" si="1"/>
        <v xml:space="preserve"> </v>
      </c>
      <c r="K22" s="40" t="str">
        <f>IF(LEN(J22)&lt;2,"",IF(LEN(D22)&lt;1,Dati!$N$4,IF(LEN(E22)&lt;1,Dati!$N$5,IF(NOT(ISNUMBER(YEAR(E22))),Dati!$N$6,IF(YEAR(E22)&lt;Anno_limite_under_15,Dati!$N$10,IF(LEN(F22)&lt;1,Dati!$N$7,IF(LEN(G22)&lt;1,Dati!$N$8,IF(LEN(H22)&lt;1,Dati!$N$9,"✓"))))))))</f>
        <v/>
      </c>
      <c r="L22" s="2" t="str">
        <f t="shared" si="2"/>
        <v/>
      </c>
    </row>
    <row r="23" spans="1:12" x14ac:dyDescent="0.3">
      <c r="A23" s="39" t="str">
        <f>IF(LEN(J23)&gt;=2,MAX(A$15:A22)+1,"")</f>
        <v/>
      </c>
      <c r="B23" s="24"/>
      <c r="C23" s="24"/>
      <c r="D23" s="31"/>
      <c r="E23" s="32"/>
      <c r="F23" s="33"/>
      <c r="G23" s="34"/>
      <c r="H23" s="34"/>
      <c r="I23" s="16" t="str">
        <f t="shared" si="0"/>
        <v/>
      </c>
      <c r="J23" t="str">
        <f t="shared" si="1"/>
        <v xml:space="preserve"> </v>
      </c>
      <c r="K23" s="40" t="str">
        <f>IF(LEN(J23)&lt;2,"",IF(LEN(D23)&lt;1,Dati!$N$4,IF(LEN(E23)&lt;1,Dati!$N$5,IF(NOT(ISNUMBER(YEAR(E23))),Dati!$N$6,IF(YEAR(E23)&lt;Anno_limite_under_15,Dati!$N$10,IF(LEN(F23)&lt;1,Dati!$N$7,IF(LEN(G23)&lt;1,Dati!$N$8,IF(LEN(H23)&lt;1,Dati!$N$9,"✓"))))))))</f>
        <v/>
      </c>
      <c r="L23" s="2" t="str">
        <f t="shared" si="2"/>
        <v/>
      </c>
    </row>
    <row r="24" spans="1:12" x14ac:dyDescent="0.3">
      <c r="A24" s="38" t="str">
        <f>IF(LEN(J24)&gt;=2,MAX(A$15:A23)+1,"")</f>
        <v/>
      </c>
      <c r="B24" s="25"/>
      <c r="C24" s="25"/>
      <c r="D24" s="27"/>
      <c r="E24" s="28"/>
      <c r="F24" s="29"/>
      <c r="G24" s="30"/>
      <c r="H24" s="30"/>
      <c r="I24" s="17" t="str">
        <f t="shared" si="0"/>
        <v/>
      </c>
      <c r="J24" t="str">
        <f t="shared" si="1"/>
        <v xml:space="preserve"> </v>
      </c>
      <c r="K24" s="40" t="str">
        <f>IF(LEN(J24)&lt;2,"",IF(LEN(D24)&lt;1,Dati!$N$4,IF(LEN(E24)&lt;1,Dati!$N$5,IF(NOT(ISNUMBER(YEAR(E24))),Dati!$N$6,IF(YEAR(E24)&lt;Anno_limite_under_15,Dati!$N$10,IF(LEN(F24)&lt;1,Dati!$N$7,IF(LEN(G24)&lt;1,Dati!$N$8,IF(LEN(H24)&lt;1,Dati!$N$9,"✓"))))))))</f>
        <v/>
      </c>
      <c r="L24" s="2" t="str">
        <f t="shared" si="2"/>
        <v/>
      </c>
    </row>
    <row r="25" spans="1:12" x14ac:dyDescent="0.3">
      <c r="A25" s="39" t="str">
        <f>IF(LEN(J25)&gt;=2,MAX(A$15:A24)+1,"")</f>
        <v/>
      </c>
      <c r="B25" s="24"/>
      <c r="C25" s="24"/>
      <c r="D25" s="31"/>
      <c r="E25" s="32"/>
      <c r="F25" s="33"/>
      <c r="G25" s="34"/>
      <c r="H25" s="34"/>
      <c r="I25" s="16" t="str">
        <f t="shared" si="0"/>
        <v/>
      </c>
      <c r="J25" t="str">
        <f t="shared" ref="J25:J38" si="3">B25 &amp; " "&amp; C25</f>
        <v xml:space="preserve"> </v>
      </c>
      <c r="K25" s="40" t="str">
        <f>IF(LEN(J25)&lt;2,"",IF(LEN(D25)&lt;1,Dati!$N$4,IF(LEN(E25)&lt;1,Dati!$N$5,IF(NOT(ISNUMBER(YEAR(E25))),Dati!$N$6,IF(YEAR(E25)&lt;Anno_limite_under_15,Dati!$N$10,IF(LEN(F25)&lt;1,Dati!$N$7,IF(LEN(G25)&lt;1,Dati!$N$8,IF(LEN(H25)&lt;1,Dati!$N$9,"✓"))))))))</f>
        <v/>
      </c>
      <c r="L25" s="2" t="str">
        <f t="shared" si="2"/>
        <v/>
      </c>
    </row>
    <row r="26" spans="1:12" x14ac:dyDescent="0.3">
      <c r="A26" s="38" t="str">
        <f>IF(LEN(J26)&gt;=2,MAX(A$15:A25)+1,"")</f>
        <v/>
      </c>
      <c r="B26" s="25"/>
      <c r="C26" s="25"/>
      <c r="D26" s="27"/>
      <c r="E26" s="28"/>
      <c r="F26" s="29"/>
      <c r="G26" s="30"/>
      <c r="H26" s="30"/>
      <c r="I26" s="17" t="str">
        <f t="shared" si="0"/>
        <v/>
      </c>
      <c r="J26" t="str">
        <f t="shared" si="3"/>
        <v xml:space="preserve"> </v>
      </c>
      <c r="K26" s="40" t="str">
        <f>IF(LEN(J26)&lt;2,"",IF(LEN(D26)&lt;1,Dati!$N$4,IF(LEN(E26)&lt;1,Dati!$N$5,IF(NOT(ISNUMBER(YEAR(E26))),Dati!$N$6,IF(YEAR(E26)&lt;Anno_limite_under_15,Dati!$N$10,IF(LEN(F26)&lt;1,Dati!$N$7,IF(LEN(G26)&lt;1,Dati!$N$8,IF(LEN(H26)&lt;1,Dati!$N$9,"✓"))))))))</f>
        <v/>
      </c>
      <c r="L26" s="2" t="str">
        <f t="shared" si="2"/>
        <v/>
      </c>
    </row>
    <row r="27" spans="1:12" x14ac:dyDescent="0.3">
      <c r="A27" s="39" t="str">
        <f>IF(LEN(J27)&gt;=2,MAX(A$15:A26)+1,"")</f>
        <v/>
      </c>
      <c r="B27" s="24"/>
      <c r="C27" s="24"/>
      <c r="D27" s="31"/>
      <c r="E27" s="32"/>
      <c r="F27" s="33"/>
      <c r="G27" s="34"/>
      <c r="H27" s="34"/>
      <c r="I27" s="16" t="str">
        <f t="shared" si="0"/>
        <v/>
      </c>
      <c r="J27" t="str">
        <f t="shared" si="3"/>
        <v xml:space="preserve"> </v>
      </c>
      <c r="K27" s="40" t="str">
        <f>IF(LEN(J27)&lt;2,"",IF(LEN(D27)&lt;1,Dati!$N$4,IF(LEN(E27)&lt;1,Dati!$N$5,IF(NOT(ISNUMBER(YEAR(E27))),Dati!$N$6,IF(YEAR(E27)&lt;Anno_limite_under_15,Dati!$N$10,IF(LEN(F27)&lt;1,Dati!$N$7,IF(LEN(G27)&lt;1,Dati!$N$8,IF(LEN(H27)&lt;1,Dati!$N$9,"✓"))))))))</f>
        <v/>
      </c>
      <c r="L27" s="2" t="str">
        <f t="shared" si="2"/>
        <v/>
      </c>
    </row>
    <row r="28" spans="1:12" x14ac:dyDescent="0.3">
      <c r="A28" s="38" t="str">
        <f>IF(LEN(J28)&gt;=2,MAX(A$15:A27)+1,"")</f>
        <v/>
      </c>
      <c r="B28" s="25"/>
      <c r="C28" s="25"/>
      <c r="D28" s="27"/>
      <c r="E28" s="28"/>
      <c r="F28" s="29"/>
      <c r="G28" s="30"/>
      <c r="H28" s="30"/>
      <c r="I28" s="17" t="str">
        <f t="shared" si="0"/>
        <v/>
      </c>
      <c r="J28" t="str">
        <f t="shared" si="3"/>
        <v xml:space="preserve"> </v>
      </c>
      <c r="K28" s="40" t="str">
        <f>IF(LEN(J28)&lt;2,"",IF(LEN(D28)&lt;1,Dati!$N$4,IF(LEN(E28)&lt;1,Dati!$N$5,IF(NOT(ISNUMBER(YEAR(E28))),Dati!$N$6,IF(YEAR(E28)&lt;Anno_limite_under_15,Dati!$N$10,IF(LEN(F28)&lt;1,Dati!$N$7,IF(LEN(G28)&lt;1,Dati!$N$8,IF(LEN(H28)&lt;1,Dati!$N$9,"✓"))))))))</f>
        <v/>
      </c>
      <c r="L28" s="2" t="str">
        <f t="shared" si="2"/>
        <v/>
      </c>
    </row>
    <row r="29" spans="1:12" x14ac:dyDescent="0.3">
      <c r="A29" s="39" t="str">
        <f>IF(LEN(J29)&gt;=2,MAX(A$15:A28)+1,"")</f>
        <v/>
      </c>
      <c r="B29" s="24"/>
      <c r="C29" s="24"/>
      <c r="D29" s="31"/>
      <c r="E29" s="32"/>
      <c r="F29" s="33"/>
      <c r="G29" s="34"/>
      <c r="H29" s="34"/>
      <c r="I29" s="16" t="str">
        <f t="shared" si="0"/>
        <v/>
      </c>
      <c r="J29" t="str">
        <f t="shared" si="3"/>
        <v xml:space="preserve"> </v>
      </c>
      <c r="K29" s="40" t="str">
        <f>IF(LEN(J29)&lt;2,"",IF(LEN(D29)&lt;1,Dati!$N$4,IF(LEN(E29)&lt;1,Dati!$N$5,IF(NOT(ISNUMBER(YEAR(E29))),Dati!$N$6,IF(YEAR(E29)&lt;Anno_limite_under_15,Dati!$N$10,IF(LEN(F29)&lt;1,Dati!$N$7,IF(LEN(G29)&lt;1,Dati!$N$8,IF(LEN(H29)&lt;1,Dati!$N$9,"✓"))))))))</f>
        <v/>
      </c>
      <c r="L29" s="2" t="str">
        <f t="shared" si="2"/>
        <v/>
      </c>
    </row>
    <row r="30" spans="1:12" x14ac:dyDescent="0.3">
      <c r="A30" s="38" t="str">
        <f>IF(LEN(J30)&gt;=2,MAX(A$15:A29)+1,"")</f>
        <v/>
      </c>
      <c r="B30" s="25"/>
      <c r="C30" s="25"/>
      <c r="D30" s="27"/>
      <c r="E30" s="28"/>
      <c r="F30" s="29"/>
      <c r="G30" s="30"/>
      <c r="H30" s="30"/>
      <c r="I30" s="17" t="str">
        <f t="shared" si="0"/>
        <v/>
      </c>
      <c r="J30" t="str">
        <f t="shared" si="3"/>
        <v xml:space="preserve"> </v>
      </c>
      <c r="K30" s="40" t="str">
        <f>IF(LEN(J30)&lt;2,"",IF(LEN(D30)&lt;1,Dati!$N$4,IF(LEN(E30)&lt;1,Dati!$N$5,IF(NOT(ISNUMBER(YEAR(E30))),Dati!$N$6,IF(YEAR(E30)&lt;Anno_limite_under_15,Dati!$N$10,IF(LEN(F30)&lt;1,Dati!$N$7,IF(LEN(G30)&lt;1,Dati!$N$8,IF(LEN(H30)&lt;1,Dati!$N$9,"✓"))))))))</f>
        <v/>
      </c>
      <c r="L30" s="2" t="str">
        <f t="shared" si="2"/>
        <v/>
      </c>
    </row>
    <row r="31" spans="1:12" x14ac:dyDescent="0.3">
      <c r="A31" s="39" t="str">
        <f>IF(LEN(J31)&gt;=2,MAX(A$15:A30)+1,"")</f>
        <v/>
      </c>
      <c r="B31" s="24"/>
      <c r="C31" s="24"/>
      <c r="D31" s="31"/>
      <c r="E31" s="32"/>
      <c r="F31" s="33"/>
      <c r="G31" s="34"/>
      <c r="H31" s="34"/>
      <c r="I31" s="16" t="str">
        <f t="shared" si="0"/>
        <v/>
      </c>
      <c r="J31" t="str">
        <f t="shared" si="3"/>
        <v xml:space="preserve"> </v>
      </c>
      <c r="K31" s="40" t="str">
        <f>IF(LEN(J31)&lt;2,"",IF(LEN(D31)&lt;1,Dati!$N$4,IF(LEN(E31)&lt;1,Dati!$N$5,IF(NOT(ISNUMBER(YEAR(E31))),Dati!$N$6,IF(YEAR(E31)&lt;Anno_limite_under_15,Dati!$N$10,IF(LEN(F31)&lt;1,Dati!$N$7,IF(LEN(G31)&lt;1,Dati!$N$8,IF(LEN(H31)&lt;1,Dati!$N$9,"✓"))))))))</f>
        <v/>
      </c>
      <c r="L31" s="2" t="str">
        <f t="shared" si="2"/>
        <v/>
      </c>
    </row>
    <row r="32" spans="1:12" x14ac:dyDescent="0.3">
      <c r="A32" s="38" t="str">
        <f>IF(LEN(J32)&gt;=2,MAX(A$15:A31)+1,"")</f>
        <v/>
      </c>
      <c r="B32" s="25"/>
      <c r="C32" s="25"/>
      <c r="D32" s="27"/>
      <c r="E32" s="28"/>
      <c r="F32" s="29"/>
      <c r="G32" s="30"/>
      <c r="H32" s="30"/>
      <c r="I32" s="17" t="str">
        <f t="shared" si="0"/>
        <v/>
      </c>
      <c r="J32" t="str">
        <f t="shared" si="3"/>
        <v xml:space="preserve"> </v>
      </c>
      <c r="K32" s="40" t="str">
        <f>IF(LEN(J32)&lt;2,"",IF(LEN(D32)&lt;1,Dati!$N$4,IF(LEN(E32)&lt;1,Dati!$N$5,IF(NOT(ISNUMBER(YEAR(E32))),Dati!$N$6,IF(YEAR(E32)&lt;Anno_limite_under_15,Dati!$N$10,IF(LEN(F32)&lt;1,Dati!$N$7,IF(LEN(G32)&lt;1,Dati!$N$8,IF(LEN(H32)&lt;1,Dati!$N$9,"✓"))))))))</f>
        <v/>
      </c>
      <c r="L32" s="2" t="str">
        <f t="shared" si="2"/>
        <v/>
      </c>
    </row>
    <row r="33" spans="1:12" x14ac:dyDescent="0.3">
      <c r="A33" s="39" t="str">
        <f>IF(LEN(J33)&gt;=2,MAX(A$15:A32)+1,"")</f>
        <v/>
      </c>
      <c r="B33" s="24"/>
      <c r="C33" s="24"/>
      <c r="D33" s="31"/>
      <c r="E33" s="32"/>
      <c r="F33" s="33"/>
      <c r="G33" s="34"/>
      <c r="H33" s="34"/>
      <c r="I33" s="16" t="str">
        <f t="shared" si="0"/>
        <v/>
      </c>
      <c r="J33" t="str">
        <f t="shared" si="3"/>
        <v xml:space="preserve"> </v>
      </c>
      <c r="K33" s="40" t="str">
        <f>IF(LEN(J33)&lt;2,"",IF(LEN(D33)&lt;1,Dati!$N$4,IF(LEN(E33)&lt;1,Dati!$N$5,IF(NOT(ISNUMBER(YEAR(E33))),Dati!$N$6,IF(YEAR(E33)&lt;Anno_limite_under_15,Dati!$N$10,IF(LEN(F33)&lt;1,Dati!$N$7,IF(LEN(G33)&lt;1,Dati!$N$8,IF(LEN(H33)&lt;1,Dati!$N$9,"✓"))))))))</f>
        <v/>
      </c>
      <c r="L33" s="2" t="str">
        <f t="shared" si="2"/>
        <v/>
      </c>
    </row>
    <row r="34" spans="1:12" x14ac:dyDescent="0.3">
      <c r="A34" s="38" t="str">
        <f>IF(LEN(J34)&gt;=2,MAX(A$15:A33)+1,"")</f>
        <v/>
      </c>
      <c r="B34" s="25"/>
      <c r="C34" s="25"/>
      <c r="D34" s="27"/>
      <c r="E34" s="28"/>
      <c r="F34" s="29"/>
      <c r="G34" s="30"/>
      <c r="H34" s="30"/>
      <c r="I34" s="17" t="str">
        <f t="shared" si="0"/>
        <v/>
      </c>
      <c r="J34" t="str">
        <f t="shared" si="3"/>
        <v xml:space="preserve"> </v>
      </c>
      <c r="K34" s="40" t="str">
        <f>IF(LEN(J34)&lt;2,"",IF(LEN(D34)&lt;1,Dati!$N$4,IF(LEN(E34)&lt;1,Dati!$N$5,IF(NOT(ISNUMBER(YEAR(E34))),Dati!$N$6,IF(YEAR(E34)&lt;Anno_limite_under_15,Dati!$N$10,IF(LEN(F34)&lt;1,Dati!$N$7,IF(LEN(G34)&lt;1,Dati!$N$8,IF(LEN(H34)&lt;1,Dati!$N$9,"✓"))))))))</f>
        <v/>
      </c>
      <c r="L34" s="2" t="str">
        <f t="shared" si="2"/>
        <v/>
      </c>
    </row>
    <row r="35" spans="1:12" x14ac:dyDescent="0.3">
      <c r="A35" s="39" t="str">
        <f>IF(LEN(J35)&gt;=2,MAX(A$15:A34)+1,"")</f>
        <v/>
      </c>
      <c r="B35" s="24"/>
      <c r="C35" s="24"/>
      <c r="D35" s="31"/>
      <c r="E35" s="32"/>
      <c r="F35" s="33"/>
      <c r="G35" s="34"/>
      <c r="H35" s="34"/>
      <c r="I35" s="16" t="str">
        <f t="shared" si="0"/>
        <v/>
      </c>
      <c r="J35" t="str">
        <f t="shared" si="3"/>
        <v xml:space="preserve"> </v>
      </c>
      <c r="K35" s="40" t="str">
        <f>IF(LEN(J35)&lt;2,"",IF(LEN(D35)&lt;1,Dati!$N$4,IF(LEN(E35)&lt;1,Dati!$N$5,IF(NOT(ISNUMBER(YEAR(E35))),Dati!$N$6,IF(YEAR(E35)&lt;Anno_limite_under_15,Dati!$N$10,IF(LEN(F35)&lt;1,Dati!$N$7,IF(LEN(G35)&lt;1,Dati!$N$8,IF(LEN(H35)&lt;1,Dati!$N$9,"✓"))))))))</f>
        <v/>
      </c>
      <c r="L35" s="2" t="str">
        <f t="shared" si="2"/>
        <v/>
      </c>
    </row>
    <row r="36" spans="1:12" x14ac:dyDescent="0.3">
      <c r="A36" s="38" t="str">
        <f>IF(LEN(J36)&gt;=2,MAX(A$15:A35)+1,"")</f>
        <v/>
      </c>
      <c r="B36" s="25"/>
      <c r="C36" s="25"/>
      <c r="D36" s="27"/>
      <c r="E36" s="28"/>
      <c r="F36" s="29"/>
      <c r="G36" s="30"/>
      <c r="H36" s="30"/>
      <c r="I36" s="17" t="str">
        <f t="shared" si="0"/>
        <v/>
      </c>
      <c r="J36" t="str">
        <f t="shared" si="3"/>
        <v xml:space="preserve"> </v>
      </c>
      <c r="K36" s="40" t="str">
        <f>IF(LEN(J36)&lt;2,"",IF(LEN(D36)&lt;1,Dati!$N$4,IF(LEN(E36)&lt;1,Dati!$N$5,IF(NOT(ISNUMBER(YEAR(E36))),Dati!$N$6,IF(YEAR(E36)&lt;Anno_limite_under_15,Dati!$N$10,IF(LEN(F36)&lt;1,Dati!$N$7,IF(LEN(G36)&lt;1,Dati!$N$8,IF(LEN(H36)&lt;1,Dati!$N$9,"✓"))))))))</f>
        <v/>
      </c>
      <c r="L36" s="2" t="str">
        <f t="shared" si="2"/>
        <v/>
      </c>
    </row>
    <row r="37" spans="1:12" x14ac:dyDescent="0.3">
      <c r="A37" s="39" t="str">
        <f>IF(LEN(J37)&gt;=2,MAX(A$15:A36)+1,"")</f>
        <v/>
      </c>
      <c r="B37" s="24"/>
      <c r="C37" s="24"/>
      <c r="D37" s="31"/>
      <c r="E37" s="32"/>
      <c r="F37" s="33"/>
      <c r="G37" s="34"/>
      <c r="H37" s="34"/>
      <c r="I37" s="16" t="str">
        <f t="shared" si="0"/>
        <v/>
      </c>
      <c r="J37" t="str">
        <f t="shared" si="3"/>
        <v xml:space="preserve"> </v>
      </c>
      <c r="K37" s="40" t="str">
        <f>IF(LEN(J37)&lt;2,"",IF(LEN(D37)&lt;1,Dati!$N$4,IF(LEN(E37)&lt;1,Dati!$N$5,IF(NOT(ISNUMBER(YEAR(E37))),Dati!$N$6,IF(YEAR(E37)&lt;Anno_limite_under_15,Dati!$N$10,IF(LEN(F37)&lt;1,Dati!$N$7,IF(LEN(G37)&lt;1,Dati!$N$8,IF(LEN(H37)&lt;1,Dati!$N$9,"✓"))))))))</f>
        <v/>
      </c>
      <c r="L37" s="2" t="str">
        <f t="shared" si="2"/>
        <v/>
      </c>
    </row>
    <row r="38" spans="1:12" x14ac:dyDescent="0.3">
      <c r="A38" s="38" t="str">
        <f>IF(LEN(J38)&gt;=2,MAX(A$15:A37)+1,"")</f>
        <v/>
      </c>
      <c r="B38" s="25"/>
      <c r="C38" s="25"/>
      <c r="D38" s="27"/>
      <c r="E38" s="28"/>
      <c r="F38" s="29"/>
      <c r="G38" s="30"/>
      <c r="H38" s="30"/>
      <c r="I38" s="17" t="str">
        <f t="shared" si="0"/>
        <v/>
      </c>
      <c r="J38" t="str">
        <f t="shared" si="3"/>
        <v xml:space="preserve"> </v>
      </c>
      <c r="K38" s="40" t="str">
        <f>IF(LEN(J38)&lt;2,"",IF(LEN(D38)&lt;1,Dati!$N$4,IF(LEN(E38)&lt;1,Dati!$N$5,IF(NOT(ISNUMBER(YEAR(E38))),Dati!$N$6,IF(YEAR(E38)&lt;Anno_limite_under_15,Dati!$N$10,IF(LEN(F38)&lt;1,Dati!$N$7,IF(LEN(G38)&lt;1,Dati!$N$8,IF(LEN(H38)&lt;1,Dati!$N$9,"✓"))))))))</f>
        <v/>
      </c>
      <c r="L38" s="2" t="str">
        <f t="shared" si="2"/>
        <v/>
      </c>
    </row>
    <row r="39" spans="1:12" x14ac:dyDescent="0.3">
      <c r="A39" s="39" t="str">
        <f>IF(LEN(J39)&gt;=2,MAX(A$15:A38)+1,"")</f>
        <v/>
      </c>
      <c r="B39" s="24"/>
      <c r="C39" s="24"/>
      <c r="D39" s="31"/>
      <c r="E39" s="32"/>
      <c r="F39" s="33"/>
      <c r="G39" s="34"/>
      <c r="H39" s="34"/>
      <c r="I39" s="16" t="str">
        <f t="shared" si="0"/>
        <v/>
      </c>
      <c r="J39" t="str">
        <f t="shared" si="1"/>
        <v xml:space="preserve"> </v>
      </c>
      <c r="K39" s="40" t="str">
        <f>IF(LEN(J39)&lt;2,"",IF(LEN(D39)&lt;1,Dati!$N$4,IF(LEN(E39)&lt;1,Dati!$N$5,IF(NOT(ISNUMBER(YEAR(E39))),Dati!$N$6,IF(YEAR(E39)&lt;Anno_limite_under_15,Dati!$N$10,IF(LEN(F39)&lt;1,Dati!$N$7,IF(LEN(G39)&lt;1,Dati!$N$8,IF(LEN(H39)&lt;1,Dati!$N$9,"✓"))))))))</f>
        <v/>
      </c>
      <c r="L39" s="2" t="str">
        <f t="shared" si="2"/>
        <v/>
      </c>
    </row>
    <row r="40" spans="1:12" x14ac:dyDescent="0.3">
      <c r="A40" s="38" t="str">
        <f>IF(LEN(J40)&gt;=2,MAX(A$15:A39)+1,"")</f>
        <v/>
      </c>
      <c r="B40" s="25"/>
      <c r="C40" s="25"/>
      <c r="D40" s="27"/>
      <c r="E40" s="28"/>
      <c r="F40" s="29"/>
      <c r="G40" s="30"/>
      <c r="H40" s="30"/>
      <c r="I40" s="17" t="str">
        <f t="shared" si="0"/>
        <v/>
      </c>
      <c r="J40" t="str">
        <f t="shared" si="1"/>
        <v xml:space="preserve"> </v>
      </c>
      <c r="K40" s="40" t="str">
        <f>IF(LEN(J40)&lt;2,"",IF(LEN(D40)&lt;1,Dati!$N$4,IF(LEN(E40)&lt;1,Dati!$N$5,IF(NOT(ISNUMBER(YEAR(E40))),Dati!$N$6,IF(YEAR(E40)&lt;Anno_limite_under_15,Dati!$N$10,IF(LEN(F40)&lt;1,Dati!$N$7,IF(LEN(G40)&lt;1,Dati!$N$8,IF(LEN(H40)&lt;1,Dati!$N$9,"✓"))))))))</f>
        <v/>
      </c>
      <c r="L40" s="2" t="str">
        <f t="shared" si="2"/>
        <v/>
      </c>
    </row>
    <row r="41" spans="1:12" x14ac:dyDescent="0.3">
      <c r="A41" s="39" t="str">
        <f>IF(LEN(J41)&gt;=2,MAX(A$15:A40)+1,"")</f>
        <v/>
      </c>
      <c r="B41" s="24"/>
      <c r="C41" s="24"/>
      <c r="D41" s="31"/>
      <c r="E41" s="32"/>
      <c r="F41" s="33"/>
      <c r="G41" s="34"/>
      <c r="H41" s="34"/>
      <c r="I41" s="16" t="str">
        <f t="shared" si="0"/>
        <v/>
      </c>
      <c r="J41" t="str">
        <f t="shared" si="1"/>
        <v xml:space="preserve"> </v>
      </c>
      <c r="K41" s="40" t="str">
        <f>IF(LEN(J41)&lt;2,"",IF(LEN(D41)&lt;1,Dati!$N$4,IF(LEN(E41)&lt;1,Dati!$N$5,IF(NOT(ISNUMBER(YEAR(E41))),Dati!$N$6,IF(YEAR(E41)&lt;Anno_limite_under_15,Dati!$N$10,IF(LEN(F41)&lt;1,Dati!$N$7,IF(LEN(G41)&lt;1,Dati!$N$8,IF(LEN(H41)&lt;1,Dati!$N$9,"✓"))))))))</f>
        <v/>
      </c>
      <c r="L41" s="2" t="str">
        <f t="shared" si="2"/>
        <v/>
      </c>
    </row>
    <row r="42" spans="1:12" x14ac:dyDescent="0.3">
      <c r="A42" s="38" t="str">
        <f>IF(LEN(J42)&gt;=2,MAX(A$15:A41)+1,"")</f>
        <v/>
      </c>
      <c r="B42" s="25"/>
      <c r="C42" s="25"/>
      <c r="D42" s="27"/>
      <c r="E42" s="28"/>
      <c r="F42" s="29"/>
      <c r="G42" s="30"/>
      <c r="H42" s="30"/>
      <c r="I42" s="17" t="str">
        <f t="shared" si="0"/>
        <v/>
      </c>
      <c r="J42" t="str">
        <f t="shared" si="1"/>
        <v xml:space="preserve"> </v>
      </c>
      <c r="K42" s="40" t="str">
        <f>IF(LEN(J42)&lt;2,"",IF(LEN(D42)&lt;1,Dati!$N$4,IF(LEN(E42)&lt;1,Dati!$N$5,IF(NOT(ISNUMBER(YEAR(E42))),Dati!$N$6,IF(YEAR(E42)&lt;Anno_limite_under_15,Dati!$N$10,IF(LEN(F42)&lt;1,Dati!$N$7,IF(LEN(G42)&lt;1,Dati!$N$8,IF(LEN(H42)&lt;1,Dati!$N$9,"✓"))))))))</f>
        <v/>
      </c>
      <c r="L42" s="2" t="str">
        <f t="shared" si="2"/>
        <v/>
      </c>
    </row>
    <row r="43" spans="1:12" x14ac:dyDescent="0.3">
      <c r="A43" s="39" t="str">
        <f>IF(LEN(J43)&gt;=2,MAX(A$15:A42)+1,"")</f>
        <v/>
      </c>
      <c r="B43" s="24"/>
      <c r="C43" s="24"/>
      <c r="D43" s="31"/>
      <c r="E43" s="32"/>
      <c r="F43" s="33"/>
      <c r="G43" s="34"/>
      <c r="H43" s="34"/>
      <c r="I43" s="16" t="str">
        <f t="shared" si="0"/>
        <v/>
      </c>
      <c r="J43" t="str">
        <f t="shared" si="1"/>
        <v xml:space="preserve"> </v>
      </c>
      <c r="K43" s="40" t="str">
        <f>IF(LEN(J43)&lt;2,"",IF(LEN(D43)&lt;1,Dati!$N$4,IF(LEN(E43)&lt;1,Dati!$N$5,IF(NOT(ISNUMBER(YEAR(E43))),Dati!$N$6,IF(YEAR(E43)&lt;Anno_limite_under_15,Dati!$N$10,IF(LEN(F43)&lt;1,Dati!$N$7,IF(LEN(G43)&lt;1,Dati!$N$8,IF(LEN(H43)&lt;1,Dati!$N$9,"✓"))))))))</f>
        <v/>
      </c>
      <c r="L43" s="2" t="str">
        <f t="shared" si="2"/>
        <v/>
      </c>
    </row>
    <row r="44" spans="1:12" x14ac:dyDescent="0.3">
      <c r="A44" s="38" t="str">
        <f>IF(LEN(J44)&gt;=2,MAX(A$15:A43)+1,"")</f>
        <v/>
      </c>
      <c r="B44" s="25"/>
      <c r="C44" s="25"/>
      <c r="D44" s="27"/>
      <c r="E44" s="28"/>
      <c r="F44" s="29"/>
      <c r="G44" s="30"/>
      <c r="H44" s="30"/>
      <c r="I44" s="17" t="str">
        <f t="shared" si="0"/>
        <v/>
      </c>
      <c r="J44" t="str">
        <f t="shared" si="1"/>
        <v xml:space="preserve"> </v>
      </c>
      <c r="K44" s="40" t="str">
        <f>IF(LEN(J44)&lt;2,"",IF(LEN(D44)&lt;1,Dati!$N$4,IF(LEN(E44)&lt;1,Dati!$N$5,IF(NOT(ISNUMBER(YEAR(E44))),Dati!$N$6,IF(YEAR(E44)&lt;Anno_limite_under_15,Dati!$N$10,IF(LEN(F44)&lt;1,Dati!$N$7,IF(LEN(G44)&lt;1,Dati!$N$8,IF(LEN(H44)&lt;1,Dati!$N$9,"✓"))))))))</f>
        <v/>
      </c>
      <c r="L44" s="2" t="str">
        <f t="shared" si="2"/>
        <v/>
      </c>
    </row>
    <row r="45" spans="1:12" s="43" customFormat="1" x14ac:dyDescent="0.3">
      <c r="A45" s="31" t="str">
        <f>IF(LEN(J45)&gt;=2,MAX(A$15:A44)+1,"")</f>
        <v/>
      </c>
      <c r="B45" s="24"/>
      <c r="C45" s="24"/>
      <c r="D45" s="31"/>
      <c r="E45" s="32"/>
      <c r="F45" s="33"/>
      <c r="G45" s="34"/>
      <c r="H45" s="34"/>
      <c r="I45" s="51" t="str">
        <f t="shared" si="0"/>
        <v/>
      </c>
      <c r="J45" s="43" t="str">
        <f t="shared" si="1"/>
        <v xml:space="preserve"> </v>
      </c>
      <c r="K45" s="52" t="str">
        <f>IF(LEN(J45)&lt;2,"",IF(LEN(D45)&lt;1,Dati!$N$4,IF(LEN(E45)&lt;1,Dati!$N$5,IF(NOT(ISNUMBER(YEAR(E45))),Dati!$N$6,IF(YEAR(E45)&lt;Anno_limite_under_15,Dati!$N$10,IF(LEN(F45)&lt;1,Dati!$N$7,IF(LEN(G45)&lt;1,Dati!$N$8,IF(LEN(H45)&lt;1,Dati!$N$9,"✓"))))))))</f>
        <v/>
      </c>
      <c r="L45" s="2" t="str">
        <f t="shared" si="2"/>
        <v/>
      </c>
    </row>
    <row r="46" spans="1:12" s="43" customFormat="1" x14ac:dyDescent="0.3">
      <c r="A46" s="43" t="s">
        <v>72</v>
      </c>
      <c r="D46" s="53"/>
      <c r="E46" s="54"/>
      <c r="F46" s="41"/>
      <c r="G46" s="55"/>
      <c r="H46" s="55"/>
      <c r="I46" s="55"/>
    </row>
    <row r="48" spans="1:12" x14ac:dyDescent="0.3">
      <c r="A48" s="36" t="s">
        <v>74</v>
      </c>
      <c r="B48" s="3"/>
      <c r="C48" s="3" t="s">
        <v>52</v>
      </c>
      <c r="D48" s="46" t="s">
        <v>53</v>
      </c>
      <c r="E48" s="46"/>
      <c r="F48" s="47" t="s">
        <v>62</v>
      </c>
      <c r="G48" s="48"/>
      <c r="H48" s="5"/>
      <c r="I48" s="5" t="s">
        <v>46</v>
      </c>
    </row>
    <row r="49" spans="1:14" x14ac:dyDescent="0.3">
      <c r="A49" s="8" t="str">
        <f>Dati!$I$2</f>
        <v>Bianca-gialla-arancio</v>
      </c>
      <c r="B49" s="8"/>
      <c r="C49" s="24"/>
      <c r="D49" s="44"/>
      <c r="E49" s="44"/>
      <c r="F49" s="45"/>
      <c r="G49" s="44"/>
      <c r="H49" s="11"/>
      <c r="I49" s="16" t="str">
        <f>IF(LEN(TRIM(C49&amp;D49&amp;F49))&lt;1,"",Quota_iscrizione_squadra)</f>
        <v/>
      </c>
      <c r="K49" s="40" t="str">
        <f>IF(AND(LEN(TRIM(C49))&lt;1,LEN(TRIM(D49))&lt;1),"",IF(LEN(TRIM(C49))&lt;1,Dati!$N$12,IF(LEN(TRIM(D49))&lt;1,Dati!$N$13,IF(OR(C49=D49,C49=F49,D49=F49),Dati!$N$14,IF(MAX(L49:N49)&gt;=7,Dati!$N$15,"✓")))))</f>
        <v/>
      </c>
      <c r="L49">
        <f>IF(LEN(TRIM(C49))&lt;1,0,MATCH(VLOOKUP(C49,$J$16:$L$46,3,FALSE),Cintura[Cintura],0))</f>
        <v>0</v>
      </c>
      <c r="M49">
        <f>IF(LEN(TRIM(D49))&lt;1,0,MATCH(VLOOKUP(D49,$J$16:$L$46,3,FALSE),Cintura[Cintura],0))</f>
        <v>0</v>
      </c>
      <c r="N49">
        <f>IF(LEN(TRIM(F49))&lt;1,0,MATCH(VLOOKUP(F49,$J$16:$L$46,3,FALSE),Cintura[Cintura],0))</f>
        <v>0</v>
      </c>
    </row>
    <row r="50" spans="1:14" x14ac:dyDescent="0.3">
      <c r="A50" s="13" t="str">
        <f>Dati!$I$3</f>
        <v>Verde-blu</v>
      </c>
      <c r="B50" s="13"/>
      <c r="C50" s="25"/>
      <c r="D50" s="49"/>
      <c r="E50" s="49"/>
      <c r="F50" s="50"/>
      <c r="G50" s="49"/>
      <c r="H50" s="14"/>
      <c r="I50" s="17" t="str">
        <f>IF(LEN(TRIM(C50&amp;D50&amp;F50))&lt;1,"",Quota_iscrizione_squadra)</f>
        <v/>
      </c>
      <c r="K50" s="40" t="str">
        <f>IF(AND(LEN(TRIM(C50))&lt;1,LEN(TRIM(D50))&lt;1),"",IF(LEN(TRIM(C50))&lt;1,Dati!$N$12,IF(LEN(TRIM(D50))&lt;1,Dati!$N$13,IF(OR(C50=D50,C50=F50,D50=F50),Dati!$N$14,IF(MAX(L50:N50)&gt;=11,Dati!$N$15,"✓")))))</f>
        <v/>
      </c>
      <c r="L50">
        <f>IF(LEN(TRIM(C50))&lt;1,0,MATCH(VLOOKUP(C50,$J$16:$L$46,3,FALSE),Cintura[Cintura],0))</f>
        <v>0</v>
      </c>
      <c r="M50">
        <f>IF(LEN(TRIM(D50))&lt;1,0,MATCH(VLOOKUP(D50,$J$16:$L$46,3,FALSE),Cintura[Cintura],0))</f>
        <v>0</v>
      </c>
      <c r="N50">
        <f>IF(LEN(TRIM(F50))&lt;1,0,MATCH(VLOOKUP(F50,$J$16:$L$46,3,FALSE),Cintura[Cintura],0))</f>
        <v>0</v>
      </c>
    </row>
    <row r="51" spans="1:14" x14ac:dyDescent="0.3">
      <c r="A51" s="8" t="str">
        <f>Dati!$I$4</f>
        <v>Marrone-nera</v>
      </c>
      <c r="B51" s="8"/>
      <c r="C51" s="24"/>
      <c r="D51" s="44"/>
      <c r="E51" s="44"/>
      <c r="F51" s="45"/>
      <c r="G51" s="44"/>
      <c r="H51" s="11"/>
      <c r="I51" s="16" t="str">
        <f>IF(LEN(TRIM(C51&amp;D51&amp;F51))&lt;1,"",Quota_iscrizione_squadra)</f>
        <v/>
      </c>
      <c r="K51" s="40" t="str">
        <f>IF(AND(LEN(TRIM(C51))&lt;1,LEN(TRIM(D51))&lt;1),"",IF(LEN(TRIM(C51))&lt;1,Dati!$N$12,IF(LEN(TRIM(D51))&lt;1,Dati!$N$13,IF(OR(C51=D51,C51=F51,D51=F51),Dati!$N$14,"✓"))))</f>
        <v/>
      </c>
      <c r="L51">
        <f>IF(LEN(TRIM(C51))&lt;1,0,MATCH(VLOOKUP(C51,$J$16:$L$46,3,FALSE),Cintura[Cintura],0))</f>
        <v>0</v>
      </c>
      <c r="M51">
        <f>IF(LEN(TRIM(D51))&lt;1,0,MATCH(VLOOKUP(D51,$J$16:$L$46,3,FALSE),Cintura[Cintura],0))</f>
        <v>0</v>
      </c>
      <c r="N51">
        <f>IF(LEN(TRIM(F51))&lt;1,0,MATCH(VLOOKUP(F51,$J$16:$L$46,3,FALSE),Cintura[Cintura],0))</f>
        <v>0</v>
      </c>
    </row>
    <row r="53" spans="1:14" x14ac:dyDescent="0.3">
      <c r="A53" s="1" t="s">
        <v>75</v>
      </c>
    </row>
    <row r="54" spans="1:14" x14ac:dyDescent="0.3">
      <c r="A54" s="7" t="s">
        <v>61</v>
      </c>
      <c r="B54" s="3" t="s">
        <v>10</v>
      </c>
      <c r="C54" s="3" t="s">
        <v>11</v>
      </c>
      <c r="D54" s="7" t="s">
        <v>12</v>
      </c>
      <c r="E54" s="12" t="s">
        <v>39</v>
      </c>
      <c r="F54" s="12" t="s">
        <v>43</v>
      </c>
      <c r="G54" s="5" t="s">
        <v>24</v>
      </c>
      <c r="H54" s="5" t="s">
        <v>14</v>
      </c>
      <c r="I54" s="5" t="s">
        <v>47</v>
      </c>
    </row>
    <row r="55" spans="1:14" x14ac:dyDescent="0.3">
      <c r="A55" s="37" t="s">
        <v>54</v>
      </c>
      <c r="B55" s="18" t="s">
        <v>80</v>
      </c>
      <c r="C55" s="18" t="s">
        <v>56</v>
      </c>
      <c r="D55" s="19" t="s">
        <v>20</v>
      </c>
      <c r="E55" s="20">
        <v>36525</v>
      </c>
      <c r="F55" s="21" t="s">
        <v>27</v>
      </c>
      <c r="G55" s="22" t="s">
        <v>17</v>
      </c>
      <c r="H55" s="22" t="s">
        <v>22</v>
      </c>
      <c r="I55" s="23" t="s">
        <v>54</v>
      </c>
      <c r="J55" t="str">
        <f>B55 &amp; " "&amp; C55</f>
        <v>Marina Rossi</v>
      </c>
    </row>
    <row r="56" spans="1:14" x14ac:dyDescent="0.3">
      <c r="A56" s="38" t="str">
        <f>IF(LEN(J56)&gt;=2,MAX(A$15:A55)+1,"")</f>
        <v/>
      </c>
      <c r="B56" s="25"/>
      <c r="C56" s="25"/>
      <c r="D56" s="27"/>
      <c r="E56" s="28"/>
      <c r="F56" s="29"/>
      <c r="G56" s="30"/>
      <c r="H56" s="30"/>
      <c r="I56" s="17" t="str">
        <f t="shared" ref="I56:I85" si="4">IF(LEN(J56)&gt;1,IF(AND(G56="No",H56="No"),0,Quota_iscrizione_atleta),"")</f>
        <v/>
      </c>
      <c r="J56" t="str">
        <f t="shared" ref="J56:J85" si="5">B56 &amp; " "&amp; C56</f>
        <v xml:space="preserve"> </v>
      </c>
      <c r="K56" s="40" t="str">
        <f>IF(LEN(J56)&lt;2,"",IF(LEN(D56)&lt;1,Dati!$N$4,IF(LEN(E56)&lt;1,Dati!$N$5,IF(NOT(ISNUMBER(YEAR(E56))),Dati!$N$6,IF(YEAR(E56)&gt;=Anno_limite_under_15,Dati!$N$11,IF(LEN(F56)&lt;1,Dati!$N$7,IF(LEN(G56)&lt;1,Dati!$N$8,IF(LEN(H56)&lt;1,Dati!$N$9,"✓"))))))))</f>
        <v/>
      </c>
      <c r="L56" s="2" t="str">
        <f>""&amp;F56</f>
        <v/>
      </c>
    </row>
    <row r="57" spans="1:14" x14ac:dyDescent="0.3">
      <c r="A57" s="39" t="str">
        <f>IF(LEN(J57)&gt;=2,MAX(A$15:A56)+1,"")</f>
        <v/>
      </c>
      <c r="B57" s="24"/>
      <c r="C57" s="24"/>
      <c r="D57" s="31"/>
      <c r="E57" s="32"/>
      <c r="F57" s="33"/>
      <c r="G57" s="34"/>
      <c r="H57" s="34"/>
      <c r="I57" s="16" t="str">
        <f t="shared" si="4"/>
        <v/>
      </c>
      <c r="J57" t="str">
        <f t="shared" si="5"/>
        <v xml:space="preserve"> </v>
      </c>
      <c r="K57" s="40" t="str">
        <f>IF(LEN(J57)&lt;2,"",IF(LEN(D57)&lt;1,Dati!$N$4,IF(LEN(E57)&lt;1,Dati!$N$5,IF(NOT(ISNUMBER(YEAR(E57))),Dati!$N$6,IF(YEAR(E57)&gt;=Anno_limite_under_15,Dati!$N$11,IF(LEN(F57)&lt;1,Dati!$N$7,IF(LEN(G57)&lt;1,Dati!$N$8,IF(LEN(H57)&lt;1,Dati!$N$9,"✓"))))))))</f>
        <v/>
      </c>
      <c r="L57" s="2" t="str">
        <f t="shared" ref="L57:L85" si="6">""&amp;F57</f>
        <v/>
      </c>
    </row>
    <row r="58" spans="1:14" x14ac:dyDescent="0.3">
      <c r="A58" s="38" t="str">
        <f>IF(LEN(J58)&gt;=2,MAX(A$15:A57)+1,"")</f>
        <v/>
      </c>
      <c r="B58" s="25"/>
      <c r="C58" s="25"/>
      <c r="D58" s="27"/>
      <c r="E58" s="28"/>
      <c r="F58" s="29"/>
      <c r="G58" s="30"/>
      <c r="H58" s="30"/>
      <c r="I58" s="17" t="str">
        <f t="shared" si="4"/>
        <v/>
      </c>
      <c r="J58" t="str">
        <f t="shared" si="5"/>
        <v xml:space="preserve"> </v>
      </c>
      <c r="K58" s="40" t="str">
        <f>IF(LEN(J58)&lt;2,"",IF(LEN(D58)&lt;1,Dati!$N$4,IF(LEN(E58)&lt;1,Dati!$N$5,IF(NOT(ISNUMBER(YEAR(E58))),Dati!$N$6,IF(YEAR(E58)&gt;=Anno_limite_under_15,Dati!$N$11,IF(LEN(F58)&lt;1,Dati!$N$7,IF(LEN(G58)&lt;1,Dati!$N$8,IF(LEN(H58)&lt;1,Dati!$N$9,"✓"))))))))</f>
        <v/>
      </c>
      <c r="L58" s="2" t="str">
        <f t="shared" si="6"/>
        <v/>
      </c>
    </row>
    <row r="59" spans="1:14" x14ac:dyDescent="0.3">
      <c r="A59" s="39" t="str">
        <f>IF(LEN(J59)&gt;=2,MAX(A$15:A58)+1,"")</f>
        <v/>
      </c>
      <c r="B59" s="24"/>
      <c r="C59" s="24"/>
      <c r="D59" s="31"/>
      <c r="E59" s="32"/>
      <c r="F59" s="33"/>
      <c r="G59" s="34"/>
      <c r="H59" s="34"/>
      <c r="I59" s="16" t="str">
        <f t="shared" si="4"/>
        <v/>
      </c>
      <c r="J59" t="str">
        <f t="shared" si="5"/>
        <v xml:space="preserve"> </v>
      </c>
      <c r="K59" s="40" t="str">
        <f>IF(LEN(J59)&lt;2,"",IF(LEN(D59)&lt;1,Dati!$N$4,IF(LEN(E59)&lt;1,Dati!$N$5,IF(NOT(ISNUMBER(YEAR(E59))),Dati!$N$6,IF(YEAR(E59)&gt;=Anno_limite_under_15,Dati!$N$11,IF(LEN(F59)&lt;1,Dati!$N$7,IF(LEN(G59)&lt;1,Dati!$N$8,IF(LEN(H59)&lt;1,Dati!$N$9,"✓"))))))))</f>
        <v/>
      </c>
      <c r="L59" s="2" t="str">
        <f t="shared" si="6"/>
        <v/>
      </c>
    </row>
    <row r="60" spans="1:14" x14ac:dyDescent="0.3">
      <c r="A60" s="38" t="str">
        <f>IF(LEN(J60)&gt;=2,MAX(A$15:A59)+1,"")</f>
        <v/>
      </c>
      <c r="B60" s="25"/>
      <c r="C60" s="25"/>
      <c r="D60" s="27"/>
      <c r="E60" s="28"/>
      <c r="F60" s="29"/>
      <c r="G60" s="30"/>
      <c r="H60" s="30"/>
      <c r="I60" s="17" t="str">
        <f t="shared" si="4"/>
        <v/>
      </c>
      <c r="J60" t="str">
        <f t="shared" si="5"/>
        <v xml:space="preserve"> </v>
      </c>
      <c r="K60" s="40" t="str">
        <f>IF(LEN(J60)&lt;2,"",IF(LEN(D60)&lt;1,Dati!$N$4,IF(LEN(E60)&lt;1,Dati!$N$5,IF(NOT(ISNUMBER(YEAR(E60))),Dati!$N$6,IF(YEAR(E60)&gt;=Anno_limite_under_15,Dati!$N$11,IF(LEN(F60)&lt;1,Dati!$N$7,IF(LEN(G60)&lt;1,Dati!$N$8,IF(LEN(H60)&lt;1,Dati!$N$9,"✓"))))))))</f>
        <v/>
      </c>
      <c r="L60" s="2" t="str">
        <f t="shared" si="6"/>
        <v/>
      </c>
    </row>
    <row r="61" spans="1:14" x14ac:dyDescent="0.3">
      <c r="A61" s="39" t="str">
        <f>IF(LEN(J61)&gt;=2,MAX(A$15:A60)+1,"")</f>
        <v/>
      </c>
      <c r="B61" s="24"/>
      <c r="C61" s="24"/>
      <c r="D61" s="31"/>
      <c r="E61" s="32"/>
      <c r="F61" s="33"/>
      <c r="G61" s="34"/>
      <c r="H61" s="34"/>
      <c r="I61" s="16" t="str">
        <f t="shared" si="4"/>
        <v/>
      </c>
      <c r="J61" t="str">
        <f t="shared" si="5"/>
        <v xml:space="preserve"> </v>
      </c>
      <c r="K61" s="40" t="str">
        <f>IF(LEN(J61)&lt;2,"",IF(LEN(D61)&lt;1,Dati!$N$4,IF(LEN(E61)&lt;1,Dati!$N$5,IF(NOT(ISNUMBER(YEAR(E61))),Dati!$N$6,IF(YEAR(E61)&gt;=Anno_limite_under_15,Dati!$N$11,IF(LEN(F61)&lt;1,Dati!$N$7,IF(LEN(G61)&lt;1,Dati!$N$8,IF(LEN(H61)&lt;1,Dati!$N$9,"✓"))))))))</f>
        <v/>
      </c>
      <c r="L61" s="2" t="str">
        <f t="shared" si="6"/>
        <v/>
      </c>
    </row>
    <row r="62" spans="1:14" x14ac:dyDescent="0.3">
      <c r="A62" s="38" t="str">
        <f>IF(LEN(J62)&gt;=2,MAX(A$15:A61)+1,"")</f>
        <v/>
      </c>
      <c r="B62" s="25"/>
      <c r="C62" s="25"/>
      <c r="D62" s="27"/>
      <c r="E62" s="28"/>
      <c r="F62" s="29"/>
      <c r="G62" s="30"/>
      <c r="H62" s="30"/>
      <c r="I62" s="17" t="str">
        <f t="shared" si="4"/>
        <v/>
      </c>
      <c r="J62" t="str">
        <f t="shared" si="5"/>
        <v xml:space="preserve"> </v>
      </c>
      <c r="K62" s="40" t="str">
        <f>IF(LEN(J62)&lt;2,"",IF(LEN(D62)&lt;1,Dati!$N$4,IF(LEN(E62)&lt;1,Dati!$N$5,IF(NOT(ISNUMBER(YEAR(E62))),Dati!$N$6,IF(YEAR(E62)&gt;=Anno_limite_under_15,Dati!$N$11,IF(LEN(F62)&lt;1,Dati!$N$7,IF(LEN(G62)&lt;1,Dati!$N$8,IF(LEN(H62)&lt;1,Dati!$N$9,"✓"))))))))</f>
        <v/>
      </c>
      <c r="L62" s="2" t="str">
        <f t="shared" si="6"/>
        <v/>
      </c>
    </row>
    <row r="63" spans="1:14" x14ac:dyDescent="0.3">
      <c r="A63" s="39" t="str">
        <f>IF(LEN(J63)&gt;=2,MAX(A$15:A62)+1,"")</f>
        <v/>
      </c>
      <c r="B63" s="24"/>
      <c r="C63" s="24"/>
      <c r="D63" s="31"/>
      <c r="E63" s="32"/>
      <c r="F63" s="33"/>
      <c r="G63" s="34"/>
      <c r="H63" s="34"/>
      <c r="I63" s="16" t="str">
        <f t="shared" si="4"/>
        <v/>
      </c>
      <c r="J63" t="str">
        <f t="shared" si="5"/>
        <v xml:space="preserve"> </v>
      </c>
      <c r="K63" s="40" t="str">
        <f>IF(LEN(J63)&lt;2,"",IF(LEN(D63)&lt;1,Dati!$N$4,IF(LEN(E63)&lt;1,Dati!$N$5,IF(NOT(ISNUMBER(YEAR(E63))),Dati!$N$6,IF(YEAR(E63)&gt;=Anno_limite_under_15,Dati!$N$11,IF(LEN(F63)&lt;1,Dati!$N$7,IF(LEN(G63)&lt;1,Dati!$N$8,IF(LEN(H63)&lt;1,Dati!$N$9,"✓"))))))))</f>
        <v/>
      </c>
      <c r="L63" s="2" t="str">
        <f t="shared" si="6"/>
        <v/>
      </c>
    </row>
    <row r="64" spans="1:14" x14ac:dyDescent="0.3">
      <c r="A64" s="38" t="str">
        <f>IF(LEN(J64)&gt;=2,MAX(A$15:A63)+1,"")</f>
        <v/>
      </c>
      <c r="B64" s="25"/>
      <c r="C64" s="25"/>
      <c r="D64" s="27"/>
      <c r="E64" s="28"/>
      <c r="F64" s="29"/>
      <c r="G64" s="30"/>
      <c r="H64" s="30"/>
      <c r="I64" s="17" t="str">
        <f t="shared" si="4"/>
        <v/>
      </c>
      <c r="J64" t="str">
        <f t="shared" si="5"/>
        <v xml:space="preserve"> </v>
      </c>
      <c r="K64" s="40" t="str">
        <f>IF(LEN(J64)&lt;2,"",IF(LEN(D64)&lt;1,Dati!$N$4,IF(LEN(E64)&lt;1,Dati!$N$5,IF(NOT(ISNUMBER(YEAR(E64))),Dati!$N$6,IF(YEAR(E64)&gt;=Anno_limite_under_15,Dati!$N$11,IF(LEN(F64)&lt;1,Dati!$N$7,IF(LEN(G64)&lt;1,Dati!$N$8,IF(LEN(H64)&lt;1,Dati!$N$9,"✓"))))))))</f>
        <v/>
      </c>
      <c r="L64" s="2" t="str">
        <f t="shared" si="6"/>
        <v/>
      </c>
    </row>
    <row r="65" spans="1:12" x14ac:dyDescent="0.3">
      <c r="A65" s="39" t="str">
        <f>IF(LEN(J65)&gt;=2,MAX(A$15:A64)+1,"")</f>
        <v/>
      </c>
      <c r="B65" s="24"/>
      <c r="C65" s="24"/>
      <c r="D65" s="31"/>
      <c r="E65" s="32"/>
      <c r="F65" s="33"/>
      <c r="G65" s="34"/>
      <c r="H65" s="34"/>
      <c r="I65" s="16" t="str">
        <f t="shared" si="4"/>
        <v/>
      </c>
      <c r="J65" t="str">
        <f t="shared" si="5"/>
        <v xml:space="preserve"> </v>
      </c>
      <c r="K65" s="40" t="str">
        <f>IF(LEN(J65)&lt;2,"",IF(LEN(D65)&lt;1,Dati!$N$4,IF(LEN(E65)&lt;1,Dati!$N$5,IF(NOT(ISNUMBER(YEAR(E65))),Dati!$N$6,IF(YEAR(E65)&gt;=Anno_limite_under_15,Dati!$N$11,IF(LEN(F65)&lt;1,Dati!$N$7,IF(LEN(G65)&lt;1,Dati!$N$8,IF(LEN(H65)&lt;1,Dati!$N$9,"✓"))))))))</f>
        <v/>
      </c>
      <c r="L65" s="2" t="str">
        <f t="shared" si="6"/>
        <v/>
      </c>
    </row>
    <row r="66" spans="1:12" x14ac:dyDescent="0.3">
      <c r="A66" s="38" t="str">
        <f>IF(LEN(J66)&gt;=2,MAX(A$15:A65)+1,"")</f>
        <v/>
      </c>
      <c r="B66" s="25"/>
      <c r="C66" s="25"/>
      <c r="D66" s="27"/>
      <c r="E66" s="28"/>
      <c r="F66" s="29"/>
      <c r="G66" s="30"/>
      <c r="H66" s="30"/>
      <c r="I66" s="17" t="str">
        <f t="shared" si="4"/>
        <v/>
      </c>
      <c r="J66" t="str">
        <f t="shared" si="5"/>
        <v xml:space="preserve"> </v>
      </c>
      <c r="K66" s="40" t="str">
        <f>IF(LEN(J66)&lt;2,"",IF(LEN(D66)&lt;1,Dati!$N$4,IF(LEN(E66)&lt;1,Dati!$N$5,IF(NOT(ISNUMBER(YEAR(E66))),Dati!$N$6,IF(YEAR(E66)&gt;=Anno_limite_under_15,Dati!$N$11,IF(LEN(F66)&lt;1,Dati!$N$7,IF(LEN(G66)&lt;1,Dati!$N$8,IF(LEN(H66)&lt;1,Dati!$N$9,"✓"))))))))</f>
        <v/>
      </c>
      <c r="L66" s="2" t="str">
        <f t="shared" si="6"/>
        <v/>
      </c>
    </row>
    <row r="67" spans="1:12" x14ac:dyDescent="0.3">
      <c r="A67" s="39" t="str">
        <f>IF(LEN(J67)&gt;=2,MAX(A$15:A66)+1,"")</f>
        <v/>
      </c>
      <c r="B67" s="24"/>
      <c r="C67" s="24"/>
      <c r="D67" s="31"/>
      <c r="E67" s="32"/>
      <c r="F67" s="33"/>
      <c r="G67" s="34"/>
      <c r="H67" s="34"/>
      <c r="I67" s="16" t="str">
        <f t="shared" si="4"/>
        <v/>
      </c>
      <c r="J67" t="str">
        <f t="shared" si="5"/>
        <v xml:space="preserve"> </v>
      </c>
      <c r="K67" s="40" t="str">
        <f>IF(LEN(J67)&lt;2,"",IF(LEN(D67)&lt;1,Dati!$N$4,IF(LEN(E67)&lt;1,Dati!$N$5,IF(NOT(ISNUMBER(YEAR(E67))),Dati!$N$6,IF(YEAR(E67)&gt;=Anno_limite_under_15,Dati!$N$11,IF(LEN(F67)&lt;1,Dati!$N$7,IF(LEN(G67)&lt;1,Dati!$N$8,IF(LEN(H67)&lt;1,Dati!$N$9,"✓"))))))))</f>
        <v/>
      </c>
      <c r="L67" s="2" t="str">
        <f t="shared" si="6"/>
        <v/>
      </c>
    </row>
    <row r="68" spans="1:12" x14ac:dyDescent="0.3">
      <c r="A68" s="38" t="str">
        <f>IF(LEN(J68)&gt;=2,MAX(A$15:A67)+1,"")</f>
        <v/>
      </c>
      <c r="B68" s="25"/>
      <c r="C68" s="25"/>
      <c r="D68" s="27"/>
      <c r="E68" s="28"/>
      <c r="F68" s="29"/>
      <c r="G68" s="30"/>
      <c r="H68" s="30"/>
      <c r="I68" s="17" t="str">
        <f t="shared" si="4"/>
        <v/>
      </c>
      <c r="J68" t="str">
        <f t="shared" si="5"/>
        <v xml:space="preserve"> </v>
      </c>
      <c r="K68" s="40" t="str">
        <f>IF(LEN(J68)&lt;2,"",IF(LEN(D68)&lt;1,Dati!$N$4,IF(LEN(E68)&lt;1,Dati!$N$5,IF(NOT(ISNUMBER(YEAR(E68))),Dati!$N$6,IF(YEAR(E68)&gt;=Anno_limite_under_15,Dati!$N$11,IF(LEN(F68)&lt;1,Dati!$N$7,IF(LEN(G68)&lt;1,Dati!$N$8,IF(LEN(H68)&lt;1,Dati!$N$9,"✓"))))))))</f>
        <v/>
      </c>
      <c r="L68" s="2" t="str">
        <f t="shared" si="6"/>
        <v/>
      </c>
    </row>
    <row r="69" spans="1:12" x14ac:dyDescent="0.3">
      <c r="A69" s="39" t="str">
        <f>IF(LEN(J69)&gt;=2,MAX(A$15:A68)+1,"")</f>
        <v/>
      </c>
      <c r="B69" s="24"/>
      <c r="C69" s="24"/>
      <c r="D69" s="31"/>
      <c r="E69" s="32"/>
      <c r="F69" s="33"/>
      <c r="G69" s="34"/>
      <c r="H69" s="34"/>
      <c r="I69" s="16" t="str">
        <f t="shared" si="4"/>
        <v/>
      </c>
      <c r="J69" t="str">
        <f t="shared" si="5"/>
        <v xml:space="preserve"> </v>
      </c>
      <c r="K69" s="40" t="str">
        <f>IF(LEN(J69)&lt;2,"",IF(LEN(D69)&lt;1,Dati!$N$4,IF(LEN(E69)&lt;1,Dati!$N$5,IF(NOT(ISNUMBER(YEAR(E69))),Dati!$N$6,IF(YEAR(E69)&gt;=Anno_limite_under_15,Dati!$N$11,IF(LEN(F69)&lt;1,Dati!$N$7,IF(LEN(G69)&lt;1,Dati!$N$8,IF(LEN(H69)&lt;1,Dati!$N$9,"✓"))))))))</f>
        <v/>
      </c>
      <c r="L69" s="2" t="str">
        <f t="shared" si="6"/>
        <v/>
      </c>
    </row>
    <row r="70" spans="1:12" x14ac:dyDescent="0.3">
      <c r="A70" s="38" t="str">
        <f>IF(LEN(J70)&gt;=2,MAX(A$15:A69)+1,"")</f>
        <v/>
      </c>
      <c r="B70" s="25"/>
      <c r="C70" s="25"/>
      <c r="D70" s="27"/>
      <c r="E70" s="28"/>
      <c r="F70" s="29"/>
      <c r="G70" s="30"/>
      <c r="H70" s="30"/>
      <c r="I70" s="17" t="str">
        <f t="shared" si="4"/>
        <v/>
      </c>
      <c r="J70" t="str">
        <f t="shared" si="5"/>
        <v xml:space="preserve"> </v>
      </c>
      <c r="K70" s="40" t="str">
        <f>IF(LEN(J70)&lt;2,"",IF(LEN(D70)&lt;1,Dati!$N$4,IF(LEN(E70)&lt;1,Dati!$N$5,IF(NOT(ISNUMBER(YEAR(E70))),Dati!$N$6,IF(YEAR(E70)&gt;=Anno_limite_under_15,Dati!$N$11,IF(LEN(F70)&lt;1,Dati!$N$7,IF(LEN(G70)&lt;1,Dati!$N$8,IF(LEN(H70)&lt;1,Dati!$N$9,"✓"))))))))</f>
        <v/>
      </c>
      <c r="L70" s="2" t="str">
        <f t="shared" si="6"/>
        <v/>
      </c>
    </row>
    <row r="71" spans="1:12" x14ac:dyDescent="0.3">
      <c r="A71" s="39" t="str">
        <f>IF(LEN(J71)&gt;=2,MAX(A$15:A70)+1,"")</f>
        <v/>
      </c>
      <c r="B71" s="24"/>
      <c r="C71" s="24"/>
      <c r="D71" s="31"/>
      <c r="E71" s="32"/>
      <c r="F71" s="33"/>
      <c r="G71" s="34"/>
      <c r="H71" s="34"/>
      <c r="I71" s="16" t="str">
        <f t="shared" si="4"/>
        <v/>
      </c>
      <c r="J71" t="str">
        <f t="shared" si="5"/>
        <v xml:space="preserve"> </v>
      </c>
      <c r="K71" s="40" t="str">
        <f>IF(LEN(J71)&lt;2,"",IF(LEN(D71)&lt;1,Dati!$N$4,IF(LEN(E71)&lt;1,Dati!$N$5,IF(NOT(ISNUMBER(YEAR(E71))),Dati!$N$6,IF(YEAR(E71)&gt;=Anno_limite_under_15,Dati!$N$11,IF(LEN(F71)&lt;1,Dati!$N$7,IF(LEN(G71)&lt;1,Dati!$N$8,IF(LEN(H71)&lt;1,Dati!$N$9,"✓"))))))))</f>
        <v/>
      </c>
      <c r="L71" s="2" t="str">
        <f t="shared" si="6"/>
        <v/>
      </c>
    </row>
    <row r="72" spans="1:12" x14ac:dyDescent="0.3">
      <c r="A72" s="38" t="str">
        <f>IF(LEN(J72)&gt;=2,MAX(A$15:A71)+1,"")</f>
        <v/>
      </c>
      <c r="B72" s="25"/>
      <c r="C72" s="25"/>
      <c r="D72" s="27"/>
      <c r="E72" s="28"/>
      <c r="F72" s="29"/>
      <c r="G72" s="30"/>
      <c r="H72" s="30"/>
      <c r="I72" s="17" t="str">
        <f t="shared" si="4"/>
        <v/>
      </c>
      <c r="J72" t="str">
        <f t="shared" si="5"/>
        <v xml:space="preserve"> </v>
      </c>
      <c r="K72" s="40" t="str">
        <f>IF(LEN(J72)&lt;2,"",IF(LEN(D72)&lt;1,Dati!$N$4,IF(LEN(E72)&lt;1,Dati!$N$5,IF(NOT(ISNUMBER(YEAR(E72))),Dati!$N$6,IF(YEAR(E72)&gt;=Anno_limite_under_15,Dati!$N$11,IF(LEN(F72)&lt;1,Dati!$N$7,IF(LEN(G72)&lt;1,Dati!$N$8,IF(LEN(H72)&lt;1,Dati!$N$9,"✓"))))))))</f>
        <v/>
      </c>
      <c r="L72" s="2" t="str">
        <f t="shared" si="6"/>
        <v/>
      </c>
    </row>
    <row r="73" spans="1:12" x14ac:dyDescent="0.3">
      <c r="A73" s="39" t="str">
        <f>IF(LEN(J73)&gt;=2,MAX(A$15:A72)+1,"")</f>
        <v/>
      </c>
      <c r="B73" s="24"/>
      <c r="C73" s="24"/>
      <c r="D73" s="31"/>
      <c r="E73" s="32"/>
      <c r="F73" s="33"/>
      <c r="G73" s="34"/>
      <c r="H73" s="34"/>
      <c r="I73" s="16" t="str">
        <f t="shared" si="4"/>
        <v/>
      </c>
      <c r="J73" t="str">
        <f t="shared" si="5"/>
        <v xml:space="preserve"> </v>
      </c>
      <c r="K73" s="40" t="str">
        <f>IF(LEN(J73)&lt;2,"",IF(LEN(D73)&lt;1,Dati!$N$4,IF(LEN(E73)&lt;1,Dati!$N$5,IF(NOT(ISNUMBER(YEAR(E73))),Dati!$N$6,IF(YEAR(E73)&gt;=Anno_limite_under_15,Dati!$N$11,IF(LEN(F73)&lt;1,Dati!$N$7,IF(LEN(G73)&lt;1,Dati!$N$8,IF(LEN(H73)&lt;1,Dati!$N$9,"✓"))))))))</f>
        <v/>
      </c>
      <c r="L73" s="2" t="str">
        <f t="shared" si="6"/>
        <v/>
      </c>
    </row>
    <row r="74" spans="1:12" x14ac:dyDescent="0.3">
      <c r="A74" s="38" t="str">
        <f>IF(LEN(J74)&gt;=2,MAX(A$15:A73)+1,"")</f>
        <v/>
      </c>
      <c r="B74" s="25"/>
      <c r="C74" s="25"/>
      <c r="D74" s="27"/>
      <c r="E74" s="28"/>
      <c r="F74" s="29"/>
      <c r="G74" s="30"/>
      <c r="H74" s="30"/>
      <c r="I74" s="17" t="str">
        <f t="shared" si="4"/>
        <v/>
      </c>
      <c r="J74" t="str">
        <f t="shared" si="5"/>
        <v xml:space="preserve"> </v>
      </c>
      <c r="K74" s="40" t="str">
        <f>IF(LEN(J74)&lt;2,"",IF(LEN(D74)&lt;1,Dati!$N$4,IF(LEN(E74)&lt;1,Dati!$N$5,IF(NOT(ISNUMBER(YEAR(E74))),Dati!$N$6,IF(YEAR(E74)&gt;=Anno_limite_under_15,Dati!$N$11,IF(LEN(F74)&lt;1,Dati!$N$7,IF(LEN(G74)&lt;1,Dati!$N$8,IF(LEN(H74)&lt;1,Dati!$N$9,"✓"))))))))</f>
        <v/>
      </c>
      <c r="L74" s="2" t="str">
        <f t="shared" si="6"/>
        <v/>
      </c>
    </row>
    <row r="75" spans="1:12" x14ac:dyDescent="0.3">
      <c r="A75" s="39" t="str">
        <f>IF(LEN(J75)&gt;=2,MAX(A$15:A74)+1,"")</f>
        <v/>
      </c>
      <c r="B75" s="24"/>
      <c r="C75" s="24"/>
      <c r="D75" s="31"/>
      <c r="E75" s="32"/>
      <c r="F75" s="33"/>
      <c r="G75" s="34"/>
      <c r="H75" s="34"/>
      <c r="I75" s="16" t="str">
        <f t="shared" si="4"/>
        <v/>
      </c>
      <c r="J75" t="str">
        <f t="shared" si="5"/>
        <v xml:space="preserve"> </v>
      </c>
      <c r="K75" s="40" t="str">
        <f>IF(LEN(J75)&lt;2,"",IF(LEN(D75)&lt;1,Dati!$N$4,IF(LEN(E75)&lt;1,Dati!$N$5,IF(NOT(ISNUMBER(YEAR(E75))),Dati!$N$6,IF(YEAR(E75)&gt;=Anno_limite_under_15,Dati!$N$11,IF(LEN(F75)&lt;1,Dati!$N$7,IF(LEN(G75)&lt;1,Dati!$N$8,IF(LEN(H75)&lt;1,Dati!$N$9,"✓"))))))))</f>
        <v/>
      </c>
      <c r="L75" s="2" t="str">
        <f t="shared" si="6"/>
        <v/>
      </c>
    </row>
    <row r="76" spans="1:12" x14ac:dyDescent="0.3">
      <c r="A76" s="38" t="str">
        <f>IF(LEN(J76)&gt;=2,MAX(A$15:A75)+1,"")</f>
        <v/>
      </c>
      <c r="B76" s="25"/>
      <c r="C76" s="25"/>
      <c r="D76" s="27"/>
      <c r="E76" s="28"/>
      <c r="F76" s="29"/>
      <c r="G76" s="30"/>
      <c r="H76" s="30"/>
      <c r="I76" s="17" t="str">
        <f t="shared" si="4"/>
        <v/>
      </c>
      <c r="J76" t="str">
        <f t="shared" si="5"/>
        <v xml:space="preserve"> </v>
      </c>
      <c r="K76" s="40" t="str">
        <f>IF(LEN(J76)&lt;2,"",IF(LEN(D76)&lt;1,Dati!$N$4,IF(LEN(E76)&lt;1,Dati!$N$5,IF(NOT(ISNUMBER(YEAR(E76))),Dati!$N$6,IF(YEAR(E76)&gt;=Anno_limite_under_15,Dati!$N$11,IF(LEN(F76)&lt;1,Dati!$N$7,IF(LEN(G76)&lt;1,Dati!$N$8,IF(LEN(H76)&lt;1,Dati!$N$9,"✓"))))))))</f>
        <v/>
      </c>
      <c r="L76" s="2" t="str">
        <f t="shared" si="6"/>
        <v/>
      </c>
    </row>
    <row r="77" spans="1:12" x14ac:dyDescent="0.3">
      <c r="A77" s="39" t="str">
        <f>IF(LEN(J77)&gt;=2,MAX(A$15:A76)+1,"")</f>
        <v/>
      </c>
      <c r="B77" s="24"/>
      <c r="C77" s="24"/>
      <c r="D77" s="31"/>
      <c r="E77" s="32"/>
      <c r="F77" s="33"/>
      <c r="G77" s="34"/>
      <c r="H77" s="34"/>
      <c r="I77" s="16" t="str">
        <f t="shared" si="4"/>
        <v/>
      </c>
      <c r="J77" t="str">
        <f t="shared" si="5"/>
        <v xml:space="preserve"> </v>
      </c>
      <c r="K77" s="40" t="str">
        <f>IF(LEN(J77)&lt;2,"",IF(LEN(D77)&lt;1,Dati!$N$4,IF(LEN(E77)&lt;1,Dati!$N$5,IF(NOT(ISNUMBER(YEAR(E77))),Dati!$N$6,IF(YEAR(E77)&gt;=Anno_limite_under_15,Dati!$N$11,IF(LEN(F77)&lt;1,Dati!$N$7,IF(LEN(G77)&lt;1,Dati!$N$8,IF(LEN(H77)&lt;1,Dati!$N$9,"✓"))))))))</f>
        <v/>
      </c>
      <c r="L77" s="2" t="str">
        <f t="shared" si="6"/>
        <v/>
      </c>
    </row>
    <row r="78" spans="1:12" x14ac:dyDescent="0.3">
      <c r="A78" s="38" t="str">
        <f>IF(LEN(J78)&gt;=2,MAX(A$15:A77)+1,"")</f>
        <v/>
      </c>
      <c r="B78" s="25"/>
      <c r="C78" s="25"/>
      <c r="D78" s="27"/>
      <c r="E78" s="28"/>
      <c r="F78" s="29"/>
      <c r="G78" s="30"/>
      <c r="H78" s="30"/>
      <c r="I78" s="17" t="str">
        <f t="shared" si="4"/>
        <v/>
      </c>
      <c r="J78" t="str">
        <f t="shared" si="5"/>
        <v xml:space="preserve"> </v>
      </c>
      <c r="K78" s="40" t="str">
        <f>IF(LEN(J78)&lt;2,"",IF(LEN(D78)&lt;1,Dati!$N$4,IF(LEN(E78)&lt;1,Dati!$N$5,IF(NOT(ISNUMBER(YEAR(E78))),Dati!$N$6,IF(YEAR(E78)&gt;=Anno_limite_under_15,Dati!$N$11,IF(LEN(F78)&lt;1,Dati!$N$7,IF(LEN(G78)&lt;1,Dati!$N$8,IF(LEN(H78)&lt;1,Dati!$N$9,"✓"))))))))</f>
        <v/>
      </c>
      <c r="L78" s="2" t="str">
        <f t="shared" si="6"/>
        <v/>
      </c>
    </row>
    <row r="79" spans="1:12" x14ac:dyDescent="0.3">
      <c r="A79" s="39" t="str">
        <f>IF(LEN(J79)&gt;=2,MAX(A$15:A78)+1,"")</f>
        <v/>
      </c>
      <c r="B79" s="24"/>
      <c r="C79" s="24"/>
      <c r="D79" s="31"/>
      <c r="E79" s="32"/>
      <c r="F79" s="33"/>
      <c r="G79" s="34"/>
      <c r="H79" s="34"/>
      <c r="I79" s="16" t="str">
        <f t="shared" si="4"/>
        <v/>
      </c>
      <c r="J79" t="str">
        <f t="shared" si="5"/>
        <v xml:space="preserve"> </v>
      </c>
      <c r="K79" s="40" t="str">
        <f>IF(LEN(J79)&lt;2,"",IF(LEN(D79)&lt;1,Dati!$N$4,IF(LEN(E79)&lt;1,Dati!$N$5,IF(NOT(ISNUMBER(YEAR(E79))),Dati!$N$6,IF(YEAR(E79)&gt;=Anno_limite_under_15,Dati!$N$11,IF(LEN(F79)&lt;1,Dati!$N$7,IF(LEN(G79)&lt;1,Dati!$N$8,IF(LEN(H79)&lt;1,Dati!$N$9,"✓"))))))))</f>
        <v/>
      </c>
      <c r="L79" s="2" t="str">
        <f t="shared" si="6"/>
        <v/>
      </c>
    </row>
    <row r="80" spans="1:12" x14ac:dyDescent="0.3">
      <c r="A80" s="38" t="str">
        <f>IF(LEN(J80)&gt;=2,MAX(A$15:A79)+1,"")</f>
        <v/>
      </c>
      <c r="B80" s="25"/>
      <c r="C80" s="25"/>
      <c r="D80" s="27"/>
      <c r="E80" s="28"/>
      <c r="F80" s="29"/>
      <c r="G80" s="30"/>
      <c r="H80" s="30"/>
      <c r="I80" s="17" t="str">
        <f t="shared" si="4"/>
        <v/>
      </c>
      <c r="J80" t="str">
        <f t="shared" si="5"/>
        <v xml:space="preserve"> </v>
      </c>
      <c r="K80" s="40" t="str">
        <f>IF(LEN(J80)&lt;2,"",IF(LEN(D80)&lt;1,Dati!$N$4,IF(LEN(E80)&lt;1,Dati!$N$5,IF(NOT(ISNUMBER(YEAR(E80))),Dati!$N$6,IF(YEAR(E80)&gt;=Anno_limite_under_15,Dati!$N$11,IF(LEN(F80)&lt;1,Dati!$N$7,IF(LEN(G80)&lt;1,Dati!$N$8,IF(LEN(H80)&lt;1,Dati!$N$9,"✓"))))))))</f>
        <v/>
      </c>
      <c r="L80" s="2" t="str">
        <f t="shared" si="6"/>
        <v/>
      </c>
    </row>
    <row r="81" spans="1:14" x14ac:dyDescent="0.3">
      <c r="A81" s="39" t="str">
        <f>IF(LEN(J81)&gt;=2,MAX(A$15:A80)+1,"")</f>
        <v/>
      </c>
      <c r="B81" s="24"/>
      <c r="C81" s="24"/>
      <c r="D81" s="31"/>
      <c r="E81" s="32"/>
      <c r="F81" s="33"/>
      <c r="G81" s="34"/>
      <c r="H81" s="34"/>
      <c r="I81" s="16" t="str">
        <f t="shared" si="4"/>
        <v/>
      </c>
      <c r="J81" t="str">
        <f t="shared" si="5"/>
        <v xml:space="preserve"> </v>
      </c>
      <c r="K81" s="40" t="str">
        <f>IF(LEN(J81)&lt;2,"",IF(LEN(D81)&lt;1,Dati!$N$4,IF(LEN(E81)&lt;1,Dati!$N$5,IF(NOT(ISNUMBER(YEAR(E81))),Dati!$N$6,IF(YEAR(E81)&gt;=Anno_limite_under_15,Dati!$N$11,IF(LEN(F81)&lt;1,Dati!$N$7,IF(LEN(G81)&lt;1,Dati!$N$8,IF(LEN(H81)&lt;1,Dati!$N$9,"✓"))))))))</f>
        <v/>
      </c>
      <c r="L81" s="2" t="str">
        <f t="shared" si="6"/>
        <v/>
      </c>
    </row>
    <row r="82" spans="1:14" x14ac:dyDescent="0.3">
      <c r="A82" s="38" t="str">
        <f>IF(LEN(J82)&gt;=2,MAX(A$15:A81)+1,"")</f>
        <v/>
      </c>
      <c r="B82" s="25"/>
      <c r="C82" s="25"/>
      <c r="D82" s="27"/>
      <c r="E82" s="28"/>
      <c r="F82" s="29"/>
      <c r="G82" s="30"/>
      <c r="H82" s="30"/>
      <c r="I82" s="17" t="str">
        <f t="shared" si="4"/>
        <v/>
      </c>
      <c r="J82" t="str">
        <f t="shared" si="5"/>
        <v xml:space="preserve"> </v>
      </c>
      <c r="K82" s="40" t="str">
        <f>IF(LEN(J82)&lt;2,"",IF(LEN(D82)&lt;1,Dati!$N$4,IF(LEN(E82)&lt;1,Dati!$N$5,IF(NOT(ISNUMBER(YEAR(E82))),Dati!$N$6,IF(YEAR(E82)&gt;=Anno_limite_under_15,Dati!$N$11,IF(LEN(F82)&lt;1,Dati!$N$7,IF(LEN(G82)&lt;1,Dati!$N$8,IF(LEN(H82)&lt;1,Dati!$N$9,"✓"))))))))</f>
        <v/>
      </c>
      <c r="L82" s="2" t="str">
        <f t="shared" si="6"/>
        <v/>
      </c>
    </row>
    <row r="83" spans="1:14" x14ac:dyDescent="0.3">
      <c r="A83" s="39" t="str">
        <f>IF(LEN(J83)&gt;=2,MAX(A$15:A82)+1,"")</f>
        <v/>
      </c>
      <c r="B83" s="24"/>
      <c r="C83" s="24"/>
      <c r="D83" s="31"/>
      <c r="E83" s="32"/>
      <c r="F83" s="33"/>
      <c r="G83" s="34"/>
      <c r="H83" s="34"/>
      <c r="I83" s="16" t="str">
        <f t="shared" si="4"/>
        <v/>
      </c>
      <c r="J83" t="str">
        <f t="shared" si="5"/>
        <v xml:space="preserve"> </v>
      </c>
      <c r="K83" s="40" t="str">
        <f>IF(LEN(J83)&lt;2,"",IF(LEN(D83)&lt;1,Dati!$N$4,IF(LEN(E83)&lt;1,Dati!$N$5,IF(NOT(ISNUMBER(YEAR(E83))),Dati!$N$6,IF(YEAR(E83)&gt;=Anno_limite_under_15,Dati!$N$11,IF(LEN(F83)&lt;1,Dati!$N$7,IF(LEN(G83)&lt;1,Dati!$N$8,IF(LEN(H83)&lt;1,Dati!$N$9,"✓"))))))))</f>
        <v/>
      </c>
      <c r="L83" s="2" t="str">
        <f t="shared" si="6"/>
        <v/>
      </c>
    </row>
    <row r="84" spans="1:14" x14ac:dyDescent="0.3">
      <c r="A84" s="38" t="str">
        <f>IF(LEN(J84)&gt;=2,MAX(A$15:A83)+1,"")</f>
        <v/>
      </c>
      <c r="B84" s="25"/>
      <c r="C84" s="25"/>
      <c r="D84" s="27"/>
      <c r="E84" s="28"/>
      <c r="F84" s="29"/>
      <c r="G84" s="30"/>
      <c r="H84" s="30"/>
      <c r="I84" s="17" t="str">
        <f t="shared" si="4"/>
        <v/>
      </c>
      <c r="J84" t="str">
        <f t="shared" si="5"/>
        <v xml:space="preserve"> </v>
      </c>
      <c r="K84" s="40" t="str">
        <f>IF(LEN(J84)&lt;2,"",IF(LEN(D84)&lt;1,Dati!$N$4,IF(LEN(E84)&lt;1,Dati!$N$5,IF(NOT(ISNUMBER(YEAR(E84))),Dati!$N$6,IF(YEAR(E84)&gt;=Anno_limite_under_15,Dati!$N$11,IF(LEN(F84)&lt;1,Dati!$N$7,IF(LEN(G84)&lt;1,Dati!$N$8,IF(LEN(H84)&lt;1,Dati!$N$9,"✓"))))))))</f>
        <v/>
      </c>
      <c r="L84" s="2" t="str">
        <f t="shared" si="6"/>
        <v/>
      </c>
    </row>
    <row r="85" spans="1:14" s="43" customFormat="1" x14ac:dyDescent="0.3">
      <c r="A85" s="31" t="str">
        <f>IF(LEN(J85)&gt;=2,MAX(A$15:A84)+1,"")</f>
        <v/>
      </c>
      <c r="B85" s="24"/>
      <c r="C85" s="24"/>
      <c r="D85" s="31"/>
      <c r="E85" s="32"/>
      <c r="F85" s="33"/>
      <c r="G85" s="34"/>
      <c r="H85" s="34"/>
      <c r="I85" s="51" t="str">
        <f t="shared" si="4"/>
        <v/>
      </c>
      <c r="J85" s="43" t="str">
        <f t="shared" si="5"/>
        <v xml:space="preserve"> </v>
      </c>
      <c r="K85" s="52" t="str">
        <f>IF(LEN(J85)&lt;2,"",IF(LEN(D85)&lt;1,Dati!$N$4,IF(LEN(E85)&lt;1,Dati!$N$5,IF(NOT(ISNUMBER(YEAR(E85))),Dati!$N$6,IF(YEAR(E85)&gt;=Anno_limite_under_15,Dati!$N$11,IF(LEN(F85)&lt;1,Dati!$N$7,IF(LEN(G85)&lt;1,Dati!$N$8,IF(LEN(H85)&lt;1,Dati!$N$9,"✓"))))))))</f>
        <v/>
      </c>
      <c r="L85" s="2" t="str">
        <f t="shared" si="6"/>
        <v/>
      </c>
    </row>
    <row r="86" spans="1:14" s="43" customFormat="1" x14ac:dyDescent="0.3">
      <c r="A86" s="43" t="s">
        <v>72</v>
      </c>
      <c r="D86" s="53"/>
      <c r="E86" s="54"/>
      <c r="F86" s="41"/>
      <c r="G86" s="55"/>
      <c r="H86" s="55"/>
      <c r="I86" s="55"/>
    </row>
    <row r="88" spans="1:14" x14ac:dyDescent="0.3">
      <c r="A88" s="36" t="s">
        <v>76</v>
      </c>
      <c r="B88" s="3"/>
      <c r="C88" s="3" t="s">
        <v>52</v>
      </c>
      <c r="D88" s="46" t="s">
        <v>53</v>
      </c>
      <c r="E88" s="46"/>
      <c r="F88" s="47" t="s">
        <v>62</v>
      </c>
      <c r="G88" s="48"/>
      <c r="H88" s="5"/>
      <c r="I88" s="5" t="s">
        <v>46</v>
      </c>
    </row>
    <row r="89" spans="1:14" x14ac:dyDescent="0.3">
      <c r="A89" s="8" t="str">
        <f>Dati!$I$2</f>
        <v>Bianca-gialla-arancio</v>
      </c>
      <c r="B89" s="8"/>
      <c r="C89" s="24"/>
      <c r="D89" s="44"/>
      <c r="E89" s="44"/>
      <c r="F89" s="45"/>
      <c r="G89" s="44"/>
      <c r="H89" s="11"/>
      <c r="I89" s="16" t="str">
        <f>IF(LEN(TRIM(C89&amp;D89&amp;F89))&lt;1,"",Quota_iscrizione_squadra)</f>
        <v/>
      </c>
      <c r="K89" s="40" t="str">
        <f>IF(AND(LEN(TRIM(C89))&lt;1,LEN(TRIM(D89))&lt;1),"",IF(LEN(TRIM(C89))&lt;1,Dati!$N$12,IF(LEN(TRIM(D89))&lt;1,Dati!$N$13,IF(OR(C89=D89,C89=F89,D89=F89),Dati!$N$14,IF(MAX(L89:N89)&gt;=7,Dati!$N$15,"✓")))))</f>
        <v/>
      </c>
      <c r="L89">
        <f>IF(LEN(TRIM(C89))&lt;1,0,MATCH(VLOOKUP(C89,$J$56:$L$86,3,FALSE),Cintura[Cintura],0))</f>
        <v>0</v>
      </c>
      <c r="M89">
        <f>IF(LEN(TRIM(D89))&lt;1,0,MATCH(VLOOKUP(D89,$J$56:$L$86,3,FALSE),Cintura[Cintura],0))</f>
        <v>0</v>
      </c>
      <c r="N89">
        <f>IF(LEN(TRIM(F89))&lt;1,0,MATCH(VLOOKUP(F89,$J$56:$L$86,3,FALSE),Cintura[Cintura],0))</f>
        <v>0</v>
      </c>
    </row>
    <row r="90" spans="1:14" x14ac:dyDescent="0.3">
      <c r="A90" s="13" t="str">
        <f>Dati!$I$3</f>
        <v>Verde-blu</v>
      </c>
      <c r="B90" s="13"/>
      <c r="C90" s="25"/>
      <c r="D90" s="49"/>
      <c r="E90" s="49"/>
      <c r="F90" s="50"/>
      <c r="G90" s="49"/>
      <c r="H90" s="14"/>
      <c r="I90" s="17" t="str">
        <f>IF(LEN(TRIM(C90&amp;D90&amp;F90))&lt;1,"",Quota_iscrizione_squadra)</f>
        <v/>
      </c>
      <c r="K90" s="40" t="str">
        <f>IF(AND(LEN(TRIM(C90))&lt;1,LEN(TRIM(D90))&lt;1),"",IF(LEN(TRIM(C90))&lt;1,Dati!$N$12,IF(LEN(TRIM(D90))&lt;1,Dati!$N$13,IF(OR(C90=D90,C90=F90,D90=F90),Dati!$N$14,IF(MAX(L90:N90)&gt;=11,Dati!$N$15,"✓")))))</f>
        <v/>
      </c>
      <c r="L90">
        <f>IF(LEN(TRIM(C90))&lt;1,0,MATCH(VLOOKUP(C90,$J$56:$L$86,3,FALSE),Cintura[Cintura],0))</f>
        <v>0</v>
      </c>
      <c r="M90">
        <f>IF(LEN(TRIM(D90))&lt;1,0,MATCH(VLOOKUP(D90,$J$56:$L$86,3,FALSE),Cintura[Cintura],0))</f>
        <v>0</v>
      </c>
      <c r="N90">
        <f>IF(LEN(TRIM(F90))&lt;1,0,MATCH(VLOOKUP(F90,$J$56:$L$86,3,FALSE),Cintura[Cintura],0))</f>
        <v>0</v>
      </c>
    </row>
    <row r="91" spans="1:14" x14ac:dyDescent="0.3">
      <c r="A91" s="8" t="str">
        <f>Dati!$I$4</f>
        <v>Marrone-nera</v>
      </c>
      <c r="B91" s="8"/>
      <c r="C91" s="24"/>
      <c r="D91" s="44"/>
      <c r="E91" s="44"/>
      <c r="F91" s="45" t="s">
        <v>84</v>
      </c>
      <c r="G91" s="44"/>
      <c r="H91" s="11"/>
      <c r="I91" s="16" t="str">
        <f>IF(LEN(TRIM(C91&amp;D91&amp;F91))&lt;1,"",Quota_iscrizione_squadra)</f>
        <v/>
      </c>
      <c r="K91" s="40" t="str">
        <f>IF(AND(LEN(TRIM(C91))&lt;1,LEN(TRIM(D91))&lt;1),"",IF(LEN(TRIM(C91))&lt;1,Dati!$N$12,IF(LEN(TRIM(D91))&lt;1,Dati!$N$13,IF(OR(C91=D91,C91=F91,D91=F91),Dati!$N$14,"✓"))))</f>
        <v/>
      </c>
      <c r="L91">
        <f>IF(LEN(TRIM(C91))&lt;1,0,MATCH(VLOOKUP(C91,$J$56:$L$86,3,FALSE),Cintura[Cintura],0))</f>
        <v>0</v>
      </c>
      <c r="M91">
        <f>IF(LEN(TRIM(D91))&lt;1,0,MATCH(VLOOKUP(D91,$J$56:$L$86,3,FALSE),Cintura[Cintura],0))</f>
        <v>0</v>
      </c>
      <c r="N91">
        <f>IF(LEN(TRIM(F91))&lt;1,0,MATCH(VLOOKUP(F91,$J$56:$L$86,3,FALSE),Cintura[Cintura],0))</f>
        <v>0</v>
      </c>
    </row>
  </sheetData>
  <sheetProtection sheet="1" insertRows="0" selectLockedCells="1"/>
  <protectedRanges>
    <protectedRange algorithmName="SHA-512" hashValue="XTrcNMJuHjCGmBGXVU+jIElnh/GRpoDrhbGS0wIRQRpnFLE0AaxPuyL9AU1rkQcUKr6lqFdl4Szc1KglYLdW3w==" saltValue="qBXVAzKSvw89W4NY5RKL5Q==" spinCount="100000" sqref="I49:I51 I89:I91" name="QuotaSq"/>
    <protectedRange algorithmName="SHA-512" hashValue="2Hc1IBOYrldqogHtCWGL3vrxaSd8ien0z6ZJC+T8TvBQLIYepceLnuoFm4TD2iO5ZrwvLTqxmkF7Q0PlrxSOdQ==" saltValue="VaK9XUtOucTe5jhL2RpWkg==" spinCount="100000" sqref="I15:I45 I55:I85" name="Quota"/>
  </protectedRanges>
  <mergeCells count="16">
    <mergeCell ref="D91:E91"/>
    <mergeCell ref="F91:G91"/>
    <mergeCell ref="D88:E88"/>
    <mergeCell ref="F88:G88"/>
    <mergeCell ref="D89:E89"/>
    <mergeCell ref="F89:G89"/>
    <mergeCell ref="D90:E90"/>
    <mergeCell ref="F90:G90"/>
    <mergeCell ref="D51:E51"/>
    <mergeCell ref="F51:G51"/>
    <mergeCell ref="D48:E48"/>
    <mergeCell ref="F48:G48"/>
    <mergeCell ref="D49:E49"/>
    <mergeCell ref="F49:G49"/>
    <mergeCell ref="D50:E50"/>
    <mergeCell ref="F50:G50"/>
  </mergeCells>
  <conditionalFormatting sqref="K16:K45">
    <cfRule type="cellIs" dxfId="3" priority="3" stopIfTrue="1" operator="equal">
      <formula>"✓"</formula>
    </cfRule>
  </conditionalFormatting>
  <conditionalFormatting sqref="K16:K52 K56:K91">
    <cfRule type="expression" dxfId="2" priority="4">
      <formula>"?*"</formula>
    </cfRule>
  </conditionalFormatting>
  <conditionalFormatting sqref="K49:K51 K89:K91">
    <cfRule type="cellIs" dxfId="1" priority="1" stopIfTrue="1" operator="equal">
      <formula>"✓"</formula>
    </cfRule>
  </conditionalFormatting>
  <conditionalFormatting sqref="K56:K85">
    <cfRule type="cellIs" dxfId="0" priority="2" stopIfTrue="1" operator="equal">
      <formula>"✓"</formula>
    </cfRule>
  </conditionalFormatting>
  <dataValidations count="2">
    <dataValidation type="list" allowBlank="1" showInputMessage="1" showErrorMessage="1" sqref="C49:G51" xr:uid="{D6B23D5A-9A3D-4D32-AB41-747F4B198333}">
      <formula1>$J$16:$J$45</formula1>
    </dataValidation>
    <dataValidation type="list" allowBlank="1" showInputMessage="1" showErrorMessage="1" sqref="C89:G91" xr:uid="{55B1E038-2662-45B6-900B-8722A884A60B}">
      <formula1>$J$56:$J$85</formula1>
    </dataValidation>
  </dataValidations>
  <pageMargins left="0.7" right="0.7" top="0.75" bottom="0.75" header="0.3" footer="0.3"/>
  <pageSetup paperSize="9" orientation="landscape" r:id="rId1"/>
  <rowBreaks count="1" manualBreakCount="1">
    <brk id="51" max="16383" man="1"/>
  </rowBreaks>
  <ignoredErrors>
    <ignoredError sqref="C11" numberStoredAsText="1"/>
    <ignoredError sqref="A45 I45 J45:K45 K85 I85 A8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41D42AF-16F0-4B37-A466-63846948D9DA}">
          <x14:formula1>
            <xm:f>Dati!$A$2:$A$3</xm:f>
          </x14:formula1>
          <xm:sqref>D15:D45 D55:D85</xm:sqref>
        </x14:dataValidation>
        <x14:dataValidation type="list" allowBlank="1" showInputMessage="1" showErrorMessage="1" xr:uid="{5D13C21D-75AD-44E0-A87C-30CCF2CA42F5}">
          <x14:formula1>
            <xm:f>Dati!$C$2:$C$17</xm:f>
          </x14:formula1>
          <xm:sqref>F15:F45 F55:F85</xm:sqref>
        </x14:dataValidation>
        <x14:dataValidation type="list" allowBlank="1" showInputMessage="1" showErrorMessage="1" xr:uid="{8466CD9F-5613-4B43-987B-1C5D8C5FC16F}">
          <x14:formula1>
            <xm:f>Dati!$E$2:$E$3</xm:f>
          </x14:formula1>
          <xm:sqref>G15:G45 G55:G85</xm:sqref>
        </x14:dataValidation>
        <x14:dataValidation type="list" allowBlank="1" showInputMessage="1" showErrorMessage="1" xr:uid="{9FF216F1-7E78-4C19-BC40-FC14CB7AF6BA}">
          <x14:formula1>
            <xm:f>Dati!$G$2:$G$5</xm:f>
          </x14:formula1>
          <xm:sqref>H15:H45 H55:H85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53D69-A05B-489F-858C-75D5D823F423}">
  <dimension ref="A1:N17"/>
  <sheetViews>
    <sheetView workbookViewId="0"/>
  </sheetViews>
  <sheetFormatPr defaultRowHeight="14.4" x14ac:dyDescent="0.3"/>
  <cols>
    <col min="3" max="3" width="12.88671875" bestFit="1" customWidth="1"/>
    <col min="5" max="5" width="9.109375" style="6"/>
    <col min="7" max="7" width="9.33203125" customWidth="1"/>
    <col min="9" max="9" width="20.6640625" bestFit="1" customWidth="1"/>
    <col min="11" max="11" width="21.88671875" customWidth="1"/>
  </cols>
  <sheetData>
    <row r="1" spans="1:14" x14ac:dyDescent="0.3">
      <c r="A1" s="1" t="s">
        <v>12</v>
      </c>
      <c r="C1" s="1" t="s">
        <v>13</v>
      </c>
      <c r="E1" s="10" t="s">
        <v>40</v>
      </c>
      <c r="G1" s="1" t="s">
        <v>14</v>
      </c>
      <c r="I1" s="1" t="s">
        <v>41</v>
      </c>
      <c r="K1" t="s">
        <v>45</v>
      </c>
      <c r="L1" s="15">
        <v>25</v>
      </c>
      <c r="N1" t="s">
        <v>65</v>
      </c>
    </row>
    <row r="2" spans="1:14" x14ac:dyDescent="0.3">
      <c r="A2" t="s">
        <v>20</v>
      </c>
      <c r="C2" t="s">
        <v>28</v>
      </c>
      <c r="E2" s="6" t="s">
        <v>17</v>
      </c>
      <c r="G2" t="s">
        <v>25</v>
      </c>
      <c r="I2" t="s">
        <v>42</v>
      </c>
      <c r="K2" t="s">
        <v>44</v>
      </c>
      <c r="L2" s="15">
        <v>10</v>
      </c>
      <c r="N2" t="s">
        <v>63</v>
      </c>
    </row>
    <row r="3" spans="1:14" x14ac:dyDescent="0.3">
      <c r="A3" t="s">
        <v>15</v>
      </c>
      <c r="C3" t="s">
        <v>29</v>
      </c>
      <c r="E3" s="6" t="s">
        <v>59</v>
      </c>
      <c r="G3" t="s">
        <v>16</v>
      </c>
      <c r="I3" t="s">
        <v>21</v>
      </c>
      <c r="N3" t="s">
        <v>64</v>
      </c>
    </row>
    <row r="4" spans="1:14" x14ac:dyDescent="0.3">
      <c r="C4" t="s">
        <v>18</v>
      </c>
      <c r="G4" t="s">
        <v>22</v>
      </c>
      <c r="I4" t="s">
        <v>81</v>
      </c>
      <c r="K4" t="s">
        <v>77</v>
      </c>
      <c r="L4">
        <v>2011</v>
      </c>
      <c r="N4" t="s">
        <v>66</v>
      </c>
    </row>
    <row r="5" spans="1:14" x14ac:dyDescent="0.3">
      <c r="C5" t="s">
        <v>19</v>
      </c>
      <c r="G5" t="s">
        <v>59</v>
      </c>
      <c r="N5" t="s">
        <v>67</v>
      </c>
    </row>
    <row r="6" spans="1:14" x14ac:dyDescent="0.3">
      <c r="C6" t="s">
        <v>26</v>
      </c>
      <c r="N6" t="s">
        <v>68</v>
      </c>
    </row>
    <row r="7" spans="1:14" x14ac:dyDescent="0.3">
      <c r="C7" t="s">
        <v>30</v>
      </c>
      <c r="N7" t="s">
        <v>69</v>
      </c>
    </row>
    <row r="8" spans="1:14" x14ac:dyDescent="0.3">
      <c r="C8" t="s">
        <v>31</v>
      </c>
      <c r="N8" t="s">
        <v>70</v>
      </c>
    </row>
    <row r="9" spans="1:14" x14ac:dyDescent="0.3">
      <c r="C9" t="s">
        <v>21</v>
      </c>
      <c r="N9" t="s">
        <v>71</v>
      </c>
    </row>
    <row r="10" spans="1:14" x14ac:dyDescent="0.3">
      <c r="C10" t="s">
        <v>32</v>
      </c>
      <c r="N10" t="s">
        <v>78</v>
      </c>
    </row>
    <row r="11" spans="1:14" x14ac:dyDescent="0.3">
      <c r="C11" t="s">
        <v>27</v>
      </c>
      <c r="N11" t="s">
        <v>79</v>
      </c>
    </row>
    <row r="12" spans="1:14" x14ac:dyDescent="0.3">
      <c r="C12" t="s">
        <v>33</v>
      </c>
      <c r="N12" t="s">
        <v>82</v>
      </c>
    </row>
    <row r="13" spans="1:14" x14ac:dyDescent="0.3">
      <c r="C13" t="s">
        <v>34</v>
      </c>
      <c r="N13" t="s">
        <v>83</v>
      </c>
    </row>
    <row r="14" spans="1:14" x14ac:dyDescent="0.3">
      <c r="C14" t="s">
        <v>35</v>
      </c>
      <c r="N14" t="s">
        <v>85</v>
      </c>
    </row>
    <row r="15" spans="1:14" x14ac:dyDescent="0.3">
      <c r="C15" t="s">
        <v>36</v>
      </c>
      <c r="N15" t="s">
        <v>86</v>
      </c>
    </row>
    <row r="16" spans="1:14" x14ac:dyDescent="0.3">
      <c r="C16" t="s">
        <v>37</v>
      </c>
    </row>
    <row r="17" spans="3:3" x14ac:dyDescent="0.3">
      <c r="C17" t="s">
        <v>38</v>
      </c>
    </row>
  </sheetData>
  <sheetProtection sheet="1" objects="1" scenarios="1"/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Iscrizioni</vt:lpstr>
      <vt:lpstr>Dati</vt:lpstr>
      <vt:lpstr>Anno_limite_under_15</vt:lpstr>
      <vt:lpstr>Quota_iscrizione_atleta</vt:lpstr>
      <vt:lpstr>Quota_iscrizione_squadra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Amund Aarsten</dc:creator>
  <cp:lastModifiedBy>Amund Aarsten</cp:lastModifiedBy>
  <cp:lastPrinted>2025-07-17T18:04:01Z</cp:lastPrinted>
  <dcterms:created xsi:type="dcterms:W3CDTF">2025-07-10T08:12:16Z</dcterms:created>
  <dcterms:modified xsi:type="dcterms:W3CDTF">2025-08-26T09:48:43Z</dcterms:modified>
</cp:coreProperties>
</file>